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user f26\Desktop\UWC 2024\Announcement\"/>
    </mc:Choice>
  </mc:AlternateContent>
  <bookViews>
    <workbookView xWindow="0" yWindow="0" windowWidth="28800" windowHeight="12135" activeTab="1"/>
  </bookViews>
  <sheets>
    <sheet name="Summary" sheetId="2" state="hidden" r:id="rId1"/>
    <sheet name="Personal Details" sheetId="1" r:id="rId2"/>
    <sheet name="Parent or Guardian Consent" sheetId="10" r:id="rId3"/>
    <sheet name="Questionnaire" sheetId="4" r:id="rId4"/>
    <sheet name="School Information" sheetId="5" r:id="rId5"/>
    <sheet name="Marks" sheetId="9" r:id="rId6"/>
    <sheet name="Assignments" sheetId="8" r:id="rId7"/>
    <sheet name="References" sheetId="6" state="hidden" r:id="rId8"/>
  </sheets>
  <definedNames>
    <definedName name="applicant_name">'Parent or Guardian Consent'!#REF!</definedName>
    <definedName name="date_of_birth" localSheetId="2">'Parent or Guardian Consent'!#REF!</definedName>
    <definedName name="date_of_birth">'Personal Details'!$C$9</definedName>
    <definedName name="email_id" localSheetId="2">'Parent or Guardian Consent'!#REF!</definedName>
    <definedName name="email_id">'Personal Details'!$C$10</definedName>
    <definedName name="first_name" localSheetId="2">'Parent or Guardian Consent'!#REF!</definedName>
    <definedName name="first_name">'Personal Details'!$C$7</definedName>
    <definedName name="gender" localSheetId="2">'Parent or Guardian Consent'!#REF!</definedName>
    <definedName name="gender">'Personal Details'!$C$11</definedName>
    <definedName name="last_name" localSheetId="2">'Parent or Guardian Consent'!#REF!</definedName>
    <definedName name="last_name">'Personal Details'!$C$8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1" l="1"/>
  <c r="B28" i="1"/>
  <c r="D10" i="9" l="1"/>
  <c r="D17" i="5"/>
  <c r="D30" i="1"/>
  <c r="D22" i="1"/>
  <c r="C6" i="10"/>
  <c r="D6" i="10" s="1"/>
  <c r="C5" i="10"/>
  <c r="D5" i="10" s="1"/>
  <c r="D8" i="10"/>
  <c r="D7" i="10"/>
  <c r="D7" i="5"/>
  <c r="D34" i="1"/>
  <c r="D29" i="1"/>
  <c r="B35" i="2"/>
  <c r="B35" i="1"/>
  <c r="B34" i="1"/>
  <c r="B31" i="1"/>
  <c r="D31" i="1" s="1"/>
  <c r="B32" i="1"/>
  <c r="D32" i="1" s="1"/>
  <c r="B30" i="1"/>
  <c r="B29" i="1"/>
  <c r="B27" i="1"/>
  <c r="B26" i="1"/>
  <c r="D9" i="1"/>
  <c r="D10" i="1"/>
  <c r="D14" i="1"/>
  <c r="D23" i="1"/>
  <c r="B96" i="2"/>
  <c r="B98" i="2"/>
  <c r="B100" i="2"/>
  <c r="B102" i="2"/>
  <c r="B21" i="2" l="1"/>
  <c r="B28" i="2"/>
  <c r="B27" i="2"/>
  <c r="B34" i="2"/>
  <c r="B26" i="2"/>
  <c r="B33" i="2"/>
  <c r="B25" i="2"/>
  <c r="B32" i="2"/>
  <c r="B24" i="2"/>
  <c r="B29" i="2"/>
  <c r="B20" i="2"/>
  <c r="B31" i="2"/>
  <c r="B23" i="2"/>
  <c r="B30" i="2"/>
  <c r="B22" i="2"/>
  <c r="B103" i="2"/>
  <c r="D22" i="4"/>
  <c r="D20" i="4"/>
  <c r="D19" i="4"/>
  <c r="D21" i="4"/>
  <c r="B62" i="2"/>
  <c r="D14" i="5"/>
  <c r="D13" i="5"/>
  <c r="D9" i="5"/>
  <c r="B93" i="2"/>
  <c r="D16" i="1"/>
  <c r="D15" i="1"/>
  <c r="B19" i="2"/>
  <c r="D12" i="5"/>
  <c r="D5" i="5"/>
  <c r="B89" i="2"/>
  <c r="B88" i="2"/>
  <c r="B87" i="2"/>
  <c r="B86" i="2"/>
  <c r="B85" i="2"/>
  <c r="B84" i="2"/>
  <c r="B83" i="2"/>
  <c r="B82" i="2"/>
  <c r="B81" i="2"/>
  <c r="B80" i="2"/>
  <c r="B79" i="2"/>
  <c r="B78" i="2"/>
  <c r="B77" i="2"/>
  <c r="B76" i="2"/>
  <c r="B75" i="2"/>
  <c r="B74" i="2"/>
  <c r="B73" i="2"/>
  <c r="B72" i="2"/>
  <c r="D26" i="1"/>
  <c r="D27" i="1"/>
  <c r="D28" i="1"/>
  <c r="D25" i="1"/>
  <c r="B90" i="2"/>
  <c r="B67" i="2"/>
  <c r="B68" i="2"/>
  <c r="B69" i="2"/>
  <c r="B70" i="2"/>
  <c r="B71" i="2"/>
  <c r="B66" i="2"/>
  <c r="B12" i="2"/>
  <c r="B65" i="2"/>
  <c r="B60" i="2"/>
  <c r="D19" i="9"/>
  <c r="D18" i="9"/>
  <c r="D17" i="9"/>
  <c r="D16" i="9"/>
  <c r="D4" i="9"/>
  <c r="D5" i="9"/>
  <c r="D9" i="9"/>
  <c r="D11" i="9"/>
  <c r="D12" i="9"/>
  <c r="B92" i="2"/>
  <c r="B91" i="2"/>
  <c r="D8" i="5"/>
  <c r="D6" i="5"/>
  <c r="D8" i="8"/>
  <c r="D7" i="8"/>
  <c r="D6" i="8"/>
  <c r="D5" i="8"/>
  <c r="D16" i="4"/>
  <c r="D17" i="4"/>
  <c r="D18" i="4"/>
  <c r="B104" i="2"/>
  <c r="B55" i="2"/>
  <c r="B94" i="2" s="1"/>
  <c r="B56" i="2"/>
  <c r="B57" i="2"/>
  <c r="B61" i="2"/>
  <c r="B63" i="2"/>
  <c r="B64" i="2"/>
  <c r="B54" i="2"/>
  <c r="B53" i="2"/>
  <c r="B37" i="2"/>
  <c r="B38" i="2"/>
  <c r="B39" i="2"/>
  <c r="B40" i="2"/>
  <c r="B41" i="2"/>
  <c r="B42" i="2"/>
  <c r="B43" i="2"/>
  <c r="B44" i="2"/>
  <c r="B45" i="2"/>
  <c r="B46" i="2"/>
  <c r="B47" i="2"/>
  <c r="B48" i="2"/>
  <c r="B49" i="2"/>
  <c r="B50" i="2"/>
  <c r="B51" i="2"/>
  <c r="B52" i="2"/>
  <c r="B36" i="2"/>
  <c r="B4" i="2"/>
  <c r="B5" i="2"/>
  <c r="B6" i="2"/>
  <c r="B7" i="2"/>
  <c r="B8" i="2"/>
  <c r="B9" i="2"/>
  <c r="B13" i="2"/>
  <c r="B14" i="2"/>
  <c r="B15" i="2"/>
  <c r="B16" i="2"/>
  <c r="B17" i="2"/>
  <c r="B18" i="2"/>
  <c r="B3" i="2"/>
  <c r="D10" i="5"/>
  <c r="D11" i="5"/>
  <c r="D15" i="5"/>
  <c r="D16" i="5"/>
  <c r="D4" i="5"/>
  <c r="D11" i="4"/>
  <c r="D10" i="4"/>
  <c r="D9" i="4"/>
  <c r="D8" i="4"/>
  <c r="D7" i="4"/>
  <c r="D6" i="4"/>
  <c r="D21" i="1"/>
  <c r="D20" i="1"/>
  <c r="D19" i="1"/>
  <c r="D17" i="1"/>
  <c r="D13" i="1"/>
  <c r="D12" i="1"/>
  <c r="D11" i="1"/>
  <c r="D8" i="1"/>
  <c r="D7" i="1"/>
  <c r="D23" i="4"/>
  <c r="B2" i="2" l="1"/>
  <c r="B59" i="2"/>
  <c r="B58" i="2"/>
  <c r="B11" i="2"/>
  <c r="B10" i="2"/>
</calcChain>
</file>

<file path=xl/sharedStrings.xml><?xml version="1.0" encoding="utf-8"?>
<sst xmlns="http://schemas.openxmlformats.org/spreadsheetml/2006/main" count="262" uniqueCount="218">
  <si>
    <t>First/Given Name</t>
  </si>
  <si>
    <t>Last/Family Name</t>
  </si>
  <si>
    <t>Date of Birth</t>
  </si>
  <si>
    <t>Email Address</t>
  </si>
  <si>
    <t>Gender</t>
  </si>
  <si>
    <t>Address Line 1</t>
  </si>
  <si>
    <t>Address Line 2</t>
  </si>
  <si>
    <t>City</t>
  </si>
  <si>
    <t>State</t>
  </si>
  <si>
    <t>Postal Code</t>
  </si>
  <si>
    <t>Country</t>
  </si>
  <si>
    <t>Telephone Number</t>
  </si>
  <si>
    <t>Mobile Number</t>
  </si>
  <si>
    <t>Citizen of</t>
  </si>
  <si>
    <t>Resident of</t>
  </si>
  <si>
    <t>Passport Number</t>
  </si>
  <si>
    <t>Reason</t>
  </si>
  <si>
    <t>Previous UWC application</t>
  </si>
  <si>
    <t>Attended UWC short course</t>
  </si>
  <si>
    <t>Did anyone related to you attend/do they currently attend UWC?</t>
  </si>
  <si>
    <t>Name of UWC attended</t>
  </si>
  <si>
    <t>Year</t>
  </si>
  <si>
    <t>How did you hear about UWC?</t>
  </si>
  <si>
    <t>How did you hear about UWC if you have selected "Other"</t>
  </si>
  <si>
    <t>School name</t>
  </si>
  <si>
    <t>School address: Line 1</t>
  </si>
  <si>
    <t>School address: line 2</t>
  </si>
  <si>
    <t>Grade/Standard/Class</t>
  </si>
  <si>
    <t>Attended school from</t>
  </si>
  <si>
    <t>First UWC preference</t>
  </si>
  <si>
    <t>Second UWC preference</t>
  </si>
  <si>
    <t>Third UWC preference</t>
  </si>
  <si>
    <t>Fourth UWC preference</t>
  </si>
  <si>
    <t>Fifth UWC preference</t>
  </si>
  <si>
    <t>Attended school to</t>
  </si>
  <si>
    <t>Examination board</t>
  </si>
  <si>
    <t>First language, if not English</t>
  </si>
  <si>
    <t>Teacher Name</t>
  </si>
  <si>
    <t>Designation</t>
  </si>
  <si>
    <t>Section 1: Personal Information</t>
  </si>
  <si>
    <t>List of UWCs</t>
  </si>
  <si>
    <t>Additional Information, if any (optional)</t>
  </si>
  <si>
    <t>UWC schools, colleges and programmes enable students to make a difference. They provide the opportunity for highly motivated young people from diverse backgrounds to transcend the boundaries of race, religion, ethnicity, gender, nationality and economic status to develop a critical consciousness of the issues and causes of division in our world. Our mission is to make education a force to unite people, nations and cultures for peace and a sustainable future.</t>
  </si>
  <si>
    <t xml:space="preserve">Applicants with advice and consent of their parents are asked to rank the colleges they would be interested in attending. Aim to rank 5 colleges in order of preference (1, 2, 3, 4, 5) along with stating the reason for these preferences. UWC is a movement of colleges, and this application is to the movement as a whole rather than to one particular college. We strongly encourage you to consult the websites of all the colleges before indicating your preferences. This ranking is not binding and would only provide the basis for a discussion at the shortlisting stage.	</t>
  </si>
  <si>
    <t>Social Media</t>
  </si>
  <si>
    <t>Search Engine (eg: Google/Bing)</t>
  </si>
  <si>
    <t>Other (specify)</t>
  </si>
  <si>
    <t>Yes</t>
  </si>
  <si>
    <t>No</t>
  </si>
  <si>
    <t>Extracurricular</t>
  </si>
  <si>
    <t>Additional Information</t>
  </si>
  <si>
    <t>DO NOT WRITE OR EDIT THIS SHEET</t>
  </si>
  <si>
    <t>Status</t>
  </si>
  <si>
    <t>Male</t>
  </si>
  <si>
    <t>State Board</t>
  </si>
  <si>
    <t>Central Board of Secondary Education (CBSE)</t>
  </si>
  <si>
    <t>Indian Certificate of Secondary Education (ICSE)</t>
  </si>
  <si>
    <t>Council for the Indian School Certificate Examination (CISCE)</t>
  </si>
  <si>
    <t>National Institute of Open Schooling (NIOS)</t>
  </si>
  <si>
    <t>International Baccalaureate (IB)</t>
  </si>
  <si>
    <t>Cambridge International Examinations (CIE)</t>
  </si>
  <si>
    <t>Other</t>
  </si>
  <si>
    <t>Reason for preference 1</t>
  </si>
  <si>
    <t>Reason for preference 2</t>
  </si>
  <si>
    <t>Reason for preference 3</t>
  </si>
  <si>
    <t>Reason for preference 4</t>
  </si>
  <si>
    <t>Reason for preference 5</t>
  </si>
  <si>
    <t>School City</t>
  </si>
  <si>
    <t>School State</t>
  </si>
  <si>
    <t>School Postal Code</t>
  </si>
  <si>
    <t>School Country</t>
  </si>
  <si>
    <t>Teacher Email Address</t>
  </si>
  <si>
    <t>School contact number 1</t>
  </si>
  <si>
    <t>School contact number 2</t>
  </si>
  <si>
    <t>Essay Count</t>
  </si>
  <si>
    <t>Principal</t>
  </si>
  <si>
    <t>Teacher</t>
  </si>
  <si>
    <t>English</t>
  </si>
  <si>
    <t>Math</t>
  </si>
  <si>
    <t>I am in class X</t>
  </si>
  <si>
    <t>I have passed class X</t>
  </si>
  <si>
    <t>First language marks</t>
  </si>
  <si>
    <t>Class IX percentage / grade</t>
  </si>
  <si>
    <t>Class X percentage / grade</t>
  </si>
  <si>
    <t>CLASS IX: First language, if not English</t>
  </si>
  <si>
    <t>CLASS IX: First language marks, if not English</t>
  </si>
  <si>
    <t>CLASS IX: Grade/Marks in English</t>
  </si>
  <si>
    <t>CLASS IX: Grade/Marks in Maths</t>
  </si>
  <si>
    <t>CLASS IX: Grade/Marks in Science (Combined Score)</t>
  </si>
  <si>
    <t>CLASS IX: Grade/Marks in Social Science (Combined Score)</t>
  </si>
  <si>
    <t>CLASS X: First language, if not English</t>
  </si>
  <si>
    <t>CLASS X: First language marks, if not English</t>
  </si>
  <si>
    <t>CLASS X: Grade/Marks in English</t>
  </si>
  <si>
    <t>CLASS X: Grade/Marks in Maths</t>
  </si>
  <si>
    <t>CLASS X: Grade/Marks in Science (Combined Score)</t>
  </si>
  <si>
    <t>CLASS X: Grade/Marks in Social Science (Combined Score)</t>
  </si>
  <si>
    <t>CLASS X (TERM 1): First language, if not English</t>
  </si>
  <si>
    <t>CLASS X (TERM 1): First language marks, if not English</t>
  </si>
  <si>
    <t>CLASS X (TERM 1): Grade/Marks in English</t>
  </si>
  <si>
    <t>CLASS X (TERM 1): Grade/Marks in Maths</t>
  </si>
  <si>
    <t>CLASS X (TERM 1): Grade/Marks in Science (Combined Score)</t>
  </si>
  <si>
    <t>CLASS X (TERM 1): Grade/Marks in Social Science (Combined Score)</t>
  </si>
  <si>
    <t>CLASS X (TERM 2): First language, if not English</t>
  </si>
  <si>
    <t>CLASS X (TERM 2): First language marks, if not English</t>
  </si>
  <si>
    <t>CLASS X (TERM 2): Grade/Marks in English</t>
  </si>
  <si>
    <t>CLASS X (TERM 2): Grade/Marks in Maths</t>
  </si>
  <si>
    <t>CLASS X (TERM 2): Grade/Marks in Science (Combined Score)</t>
  </si>
  <si>
    <t>CLASS X (TERM 2): Grade/Marks in Social Science (Combined Score)</t>
  </si>
  <si>
    <t>Principal Name</t>
  </si>
  <si>
    <t>PARENT INFORMATION</t>
  </si>
  <si>
    <t>Father</t>
  </si>
  <si>
    <t>Mother</t>
  </si>
  <si>
    <t>Guardian</t>
  </si>
  <si>
    <t>Father First/Given Name</t>
  </si>
  <si>
    <t>Father Last/Family Name</t>
  </si>
  <si>
    <t>Father Occupation</t>
  </si>
  <si>
    <t>Father Email ID</t>
  </si>
  <si>
    <t>Father Mobile Number</t>
  </si>
  <si>
    <t>Mother First/Given Name</t>
  </si>
  <si>
    <t>Mother Last/Family Name</t>
  </si>
  <si>
    <t>Mother Occupation</t>
  </si>
  <si>
    <t>Guardian First/Given Name</t>
  </si>
  <si>
    <t>Guardian Last/Family Name</t>
  </si>
  <si>
    <t>Guardian Occupation</t>
  </si>
  <si>
    <t>Guardian Mobile Number</t>
  </si>
  <si>
    <t>Guardian Email ID</t>
  </si>
  <si>
    <t>Relationship</t>
  </si>
  <si>
    <t>Female</t>
  </si>
  <si>
    <t>Briefly describe up to 3 interests/hobbies/activities that you pursue outside of school and explain what, taken together, they tell us about you?</t>
  </si>
  <si>
    <t>Describe one issue facing your community today. Why is this issue important and what can you do about it?</t>
  </si>
  <si>
    <t>Martin Luther King, Jr. wrote, “The ultimate measure of a man is not where he stands in moments of comfort and convenience, but where he stands in times of challenge and controversy.” Describe a time in your life when you have confronted a challenge, and tell us what you learned from the experience.</t>
  </si>
  <si>
    <t>What are your most cherished personal aspirations and how will a UWC education support you in achieving them?</t>
  </si>
  <si>
    <t>Essay 1 question</t>
  </si>
  <si>
    <t>Essay 1 writeup</t>
  </si>
  <si>
    <t>Essay 2 question</t>
  </si>
  <si>
    <t>Essay 3 question</t>
  </si>
  <si>
    <t>Essay 4 question</t>
  </si>
  <si>
    <t>Essay 2 writeup</t>
  </si>
  <si>
    <t>Essay 3 writeup</t>
  </si>
  <si>
    <t>Essay 4 writeup</t>
  </si>
  <si>
    <t>Friends, Family, Alumni</t>
  </si>
  <si>
    <t>Institutions (School / Coaching Class)</t>
  </si>
  <si>
    <t>Counsellor / Education Consultancy</t>
  </si>
  <si>
    <t>Online / Print Publication</t>
  </si>
  <si>
    <r>
      <t xml:space="preserve">Science (Physics, Chemistry, Biology)
</t>
    </r>
    <r>
      <rPr>
        <sz val="14"/>
        <color rgb="FFFF0000"/>
        <rFont val="Cambria"/>
        <family val="1"/>
      </rPr>
      <t>Enter combined grades/marks</t>
    </r>
  </si>
  <si>
    <r>
      <t xml:space="preserve">Social Studies (History/Geography/Economics/Civics/Sociology)
</t>
    </r>
    <r>
      <rPr>
        <sz val="14"/>
        <color rgb="FFFF0000"/>
        <rFont val="Cambria"/>
        <family val="1"/>
      </rPr>
      <t>Enter combined grades/marks</t>
    </r>
  </si>
  <si>
    <r>
      <t xml:space="preserve">Science (Physics, Chemistry, Biology)
</t>
    </r>
    <r>
      <rPr>
        <sz val="14"/>
        <color rgb="FFFF0000"/>
        <rFont val="Cambria"/>
        <family val="1"/>
      </rPr>
      <t>Enter combined grades / marks</t>
    </r>
  </si>
  <si>
    <t>Mother Email ID</t>
  </si>
  <si>
    <t>Mother Mobile Number</t>
  </si>
  <si>
    <t xml:space="preserve">Is there anything of special note about the applicant that you would like to bring to the attention of the Selection Committee?
</t>
  </si>
  <si>
    <t>Special Note</t>
  </si>
  <si>
    <t>UWC Robert Bosch College, Europe</t>
  </si>
  <si>
    <t>UWC Atlantic, Europe</t>
  </si>
  <si>
    <t>UWC Costa Rica, Americas</t>
  </si>
  <si>
    <t>UWC Mahindra College, Asia-Pacific</t>
  </si>
  <si>
    <t>UWC Adriatic, Europe</t>
  </si>
  <si>
    <t>UWC Maastricht, Europe</t>
  </si>
  <si>
    <t>UWC ISAK Japan, Asia-Pacific</t>
  </si>
  <si>
    <t>UWC South East Asia, Asia-Pacific</t>
  </si>
  <si>
    <t>UWC Red Cross Nordic, Europe</t>
  </si>
  <si>
    <t>UWC Mostar, Europe</t>
  </si>
  <si>
    <t>Li Po Chun UWC of Hong Kong, Asia-Pacific</t>
  </si>
  <si>
    <t>UWC-USA, Americas</t>
  </si>
  <si>
    <t>UWC Dilijan, Europe</t>
  </si>
  <si>
    <t>Waterford Kamhlaba UWC of Southern Africa, Africa</t>
  </si>
  <si>
    <t>Pearson College UWC, Americas</t>
  </si>
  <si>
    <t>UWC East Africa, Africa</t>
  </si>
  <si>
    <t>UWC Changshu China, Asia-Pacific</t>
  </si>
  <si>
    <t>UWC Thailand, Asia-Pacific</t>
  </si>
  <si>
    <t>Home Address Line 1</t>
  </si>
  <si>
    <t>Home Address Line 2</t>
  </si>
  <si>
    <t>Please list your extracurricular areas of involvement indicating the level, time of involvement and responsibilities.</t>
  </si>
  <si>
    <t>Name of the Principal</t>
  </si>
  <si>
    <t>Name of the teacher/principal giving the recommendation</t>
  </si>
  <si>
    <t>Teacher / School / Principal email ID</t>
  </si>
  <si>
    <t>Designation of the person giving the recommendation</t>
  </si>
  <si>
    <r>
      <t>Social Studies (History/Geography/Economics/Civics/Sociology)</t>
    </r>
    <r>
      <rPr>
        <sz val="14"/>
        <color rgb="FFFF0000"/>
        <rFont val="Cambria"/>
        <family val="1"/>
      </rPr>
      <t xml:space="preserve">
Enter combined grades/marks</t>
    </r>
  </si>
  <si>
    <r>
      <rPr>
        <b/>
        <sz val="14"/>
        <color theme="1"/>
        <rFont val="Cambria"/>
        <family val="1"/>
      </rPr>
      <t>Essay 1</t>
    </r>
    <r>
      <rPr>
        <sz val="14"/>
        <color theme="1"/>
        <rFont val="Cambria"/>
        <family val="1"/>
      </rPr>
      <t xml:space="preserve">
Briefly describe up to 3 interests/hobbies/activities that you pursue outside of school and explain what, taken together, they tell us about you? (500 words) </t>
    </r>
  </si>
  <si>
    <r>
      <rPr>
        <b/>
        <sz val="14"/>
        <color theme="1"/>
        <rFont val="Cambria"/>
        <family val="1"/>
      </rPr>
      <t>Essay 2</t>
    </r>
    <r>
      <rPr>
        <sz val="14"/>
        <color theme="1"/>
        <rFont val="Cambria"/>
        <family val="1"/>
      </rPr>
      <t xml:space="preserve">
Describe one issue facing your community today. Why is this issue important and what can you do about it? (500 words)</t>
    </r>
  </si>
  <si>
    <r>
      <rPr>
        <b/>
        <sz val="14"/>
        <color theme="1"/>
        <rFont val="Cambria"/>
        <family val="1"/>
      </rPr>
      <t>Essay 3</t>
    </r>
    <r>
      <rPr>
        <sz val="14"/>
        <color theme="1"/>
        <rFont val="Cambria"/>
        <family val="1"/>
      </rPr>
      <t xml:space="preserve">
Martin Luther King, Jr. wrote, “The ultimate measure of a man is not where he stands in moments of comfort and convenience, but where he stands in times of challenge and controversy.” Describe a time in your life when you have confronted a challenge, and tell us what you learned from the experience. (500 words)</t>
    </r>
  </si>
  <si>
    <r>
      <rPr>
        <b/>
        <sz val="14"/>
        <color theme="1"/>
        <rFont val="Cambria"/>
        <family val="1"/>
      </rPr>
      <t>Essay 4</t>
    </r>
    <r>
      <rPr>
        <sz val="14"/>
        <color theme="1"/>
        <rFont val="Cambria"/>
        <family val="1"/>
      </rPr>
      <t xml:space="preserve">
What are your most cherished personal aspirations and how will a UWC education support you in achieving them?  (500 words)</t>
    </r>
  </si>
  <si>
    <t>Date</t>
  </si>
  <si>
    <t>Applicant Name</t>
  </si>
  <si>
    <t>PERSONAL INFORMATION</t>
  </si>
  <si>
    <t>Telephone Number (with country and area codes)
Example: +91 22 12345678</t>
  </si>
  <si>
    <r>
      <t xml:space="preserve">Date of Birth (DD/MM/YYYY)
</t>
    </r>
    <r>
      <rPr>
        <b/>
        <sz val="12"/>
        <rFont val="Cambria"/>
        <family val="1"/>
      </rPr>
      <t>Example: 11/06/2006</t>
    </r>
  </si>
  <si>
    <r>
      <t xml:space="preserve">Gender
</t>
    </r>
    <r>
      <rPr>
        <i/>
        <sz val="14"/>
        <rFont val="Cambria"/>
        <family val="1"/>
      </rPr>
      <t>Please select from dropdown</t>
    </r>
  </si>
  <si>
    <r>
      <t xml:space="preserve">Do you have a passport?
</t>
    </r>
    <r>
      <rPr>
        <i/>
        <sz val="14"/>
        <rFont val="Cambria"/>
        <family val="1"/>
      </rPr>
      <t>Please select from dropdown</t>
    </r>
  </si>
  <si>
    <r>
      <t xml:space="preserve">Select Relationship
</t>
    </r>
    <r>
      <rPr>
        <i/>
        <sz val="14"/>
        <rFont val="Cambria"/>
        <family val="1"/>
      </rPr>
      <t>Please select from dropdown</t>
    </r>
  </si>
  <si>
    <r>
      <t xml:space="preserve">I have read the application prepared by my ward and it has my full approval.
</t>
    </r>
    <r>
      <rPr>
        <i/>
        <sz val="14"/>
        <rFont val="Cambria"/>
        <family val="1"/>
      </rPr>
      <t>Please select from dropdown</t>
    </r>
  </si>
  <si>
    <r>
      <t xml:space="preserve">First UWC preference
</t>
    </r>
    <r>
      <rPr>
        <i/>
        <sz val="14"/>
        <rFont val="Cambria"/>
        <family val="1"/>
      </rPr>
      <t>Please select from dropdown</t>
    </r>
  </si>
  <si>
    <r>
      <t xml:space="preserve">Second UWC preference
</t>
    </r>
    <r>
      <rPr>
        <i/>
        <sz val="14"/>
        <rFont val="Cambria"/>
        <family val="1"/>
      </rPr>
      <t>Please select from dropdown</t>
    </r>
  </si>
  <si>
    <r>
      <t xml:space="preserve">Third UWC preference
</t>
    </r>
    <r>
      <rPr>
        <i/>
        <sz val="14"/>
        <rFont val="Cambria"/>
        <family val="1"/>
      </rPr>
      <t>Please select from dropdown</t>
    </r>
  </si>
  <si>
    <r>
      <t xml:space="preserve">Fourth UWC preference
</t>
    </r>
    <r>
      <rPr>
        <i/>
        <sz val="14"/>
        <rFont val="Cambria"/>
        <family val="1"/>
      </rPr>
      <t>Please select from dropdown</t>
    </r>
  </si>
  <si>
    <r>
      <t xml:space="preserve">Fifth UWC preference
</t>
    </r>
    <r>
      <rPr>
        <i/>
        <sz val="14"/>
        <rFont val="Cambria"/>
        <family val="1"/>
      </rPr>
      <t>Please select from dropdown</t>
    </r>
  </si>
  <si>
    <r>
      <t xml:space="preserve">Did you previously apply to UWC?
</t>
    </r>
    <r>
      <rPr>
        <i/>
        <sz val="14"/>
        <rFont val="Cambria"/>
        <family val="1"/>
      </rPr>
      <t>Please select from dropdown</t>
    </r>
  </si>
  <si>
    <r>
      <t xml:space="preserve">Did you attend any UWC short course?
</t>
    </r>
    <r>
      <rPr>
        <i/>
        <sz val="14"/>
        <rFont val="Cambria"/>
        <family val="1"/>
      </rPr>
      <t>Please select from dropdown</t>
    </r>
  </si>
  <si>
    <r>
      <t xml:space="preserve">Did anyone related to you attend/do they currently attend UWC?
</t>
    </r>
    <r>
      <rPr>
        <i/>
        <sz val="14"/>
        <rFont val="Cambria"/>
        <family val="1"/>
      </rPr>
      <t>Please select from dropdown</t>
    </r>
  </si>
  <si>
    <r>
      <t xml:space="preserve">Name of UWC attended
</t>
    </r>
    <r>
      <rPr>
        <i/>
        <sz val="14"/>
        <rFont val="Cambria"/>
        <family val="1"/>
      </rPr>
      <t>Please select from dropdown</t>
    </r>
  </si>
  <si>
    <r>
      <t xml:space="preserve">How did you hear about UWC?
</t>
    </r>
    <r>
      <rPr>
        <i/>
        <sz val="14"/>
        <rFont val="Cambria"/>
        <family val="1"/>
      </rPr>
      <t>Please select from dropdown</t>
    </r>
  </si>
  <si>
    <t>Attended school from (DD/MM/YYYY)
Example: 23/02/2008</t>
  </si>
  <si>
    <t>Attended school to (DD/MM/YYYY)
Example: 23/04/2023</t>
  </si>
  <si>
    <r>
      <t xml:space="preserve">Examination Board
</t>
    </r>
    <r>
      <rPr>
        <i/>
        <sz val="14"/>
        <rFont val="Cambria"/>
        <family val="1"/>
      </rPr>
      <t>Please select from the dropdown</t>
    </r>
  </si>
  <si>
    <r>
      <t xml:space="preserve">Current Grade/Standard/Class
</t>
    </r>
    <r>
      <rPr>
        <i/>
        <sz val="14"/>
        <rFont val="Cambria"/>
        <family val="1"/>
      </rPr>
      <t>Please select from the dropdown</t>
    </r>
  </si>
  <si>
    <r>
      <t xml:space="preserve">Class X (Term 1) percentage / grade
</t>
    </r>
    <r>
      <rPr>
        <i/>
        <sz val="14"/>
        <color theme="0"/>
        <rFont val="Cambria"/>
        <family val="1"/>
      </rPr>
      <t>Please enter only if you have not received your class X final marks</t>
    </r>
  </si>
  <si>
    <r>
      <t xml:space="preserve">Class X (Term 2) percentage / grade
</t>
    </r>
    <r>
      <rPr>
        <i/>
        <sz val="14"/>
        <color theme="0"/>
        <rFont val="Cambria"/>
        <family val="1"/>
      </rPr>
      <t>Please enter only if you have not received your class X final marks</t>
    </r>
  </si>
  <si>
    <r>
      <t xml:space="preserve">Please answer the following questions to the best of your abilities. We strongly advise you to restrict your responses to the word limit. </t>
    </r>
    <r>
      <rPr>
        <b/>
        <i/>
        <sz val="16"/>
        <color theme="0"/>
        <rFont val="Cambria"/>
        <family val="1"/>
      </rPr>
      <t>This section is to be completed by the applicant only</t>
    </r>
    <r>
      <rPr>
        <i/>
        <sz val="16"/>
        <color theme="0"/>
        <rFont val="Cambria"/>
        <family val="1"/>
      </rPr>
      <t>; responses will be reviewed at the interview stage. ALL UNITED WORLD COLLEGES and the INDIAN NATIONAL COMMITTEE are committed to academic honesty . Any breach of this code, when discovered, will result in the immediate rejection of the candidate.</t>
    </r>
  </si>
  <si>
    <t>Section 2: Parent / Guardian Consent</t>
  </si>
  <si>
    <t>Section 3: Questionnaire</t>
  </si>
  <si>
    <t>Section 4: School Information</t>
  </si>
  <si>
    <t>Section 5: Marks</t>
  </si>
  <si>
    <t>Section 6: Assignments</t>
  </si>
  <si>
    <r>
      <t xml:space="preserve">I agree to submit a means-testing form if my ward is short-listed for an interview. I understand that scholarship assistance will be determined by the National Committee based on their assessment. Should the applicant be short-listed for interviews held on campus, I hereby undertake for myself and for him/her to observe the rules and regulations of the College. While my ward is in residence on campus for interviews, I authorize the College to act as a guardian in my place for any decisions involving his/her personal care and welfare.
</t>
    </r>
    <r>
      <rPr>
        <i/>
        <sz val="14"/>
        <rFont val="Cambria"/>
        <family val="1"/>
      </rPr>
      <t>Please select from dropdown</t>
    </r>
  </si>
  <si>
    <t>Salary</t>
  </si>
  <si>
    <t>Business</t>
  </si>
  <si>
    <t>Self-employed</t>
  </si>
  <si>
    <t>Professional</t>
  </si>
  <si>
    <t>Homemaker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</si>
</sst>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d\/mm\/yyyy;@"/>
  </numFmts>
  <fonts count="25" x14ac:knownFonts="1">
    <font>
      <sz val="12"/>
      <color theme="1"/>
      <name val="Calibri"/>
      <family val="2"/>
      <scheme val="minor"/>
    </font>
    <font>
      <b/>
      <sz val="20"/>
      <name val="Cambria"/>
      <family val="1"/>
    </font>
    <font>
      <sz val="14"/>
      <name val="Cambria"/>
      <family val="1"/>
    </font>
    <font>
      <b/>
      <sz val="11"/>
      <name val="Cambria"/>
      <family val="1"/>
    </font>
    <font>
      <b/>
      <i/>
      <sz val="14"/>
      <name val="Cambria"/>
      <family val="1"/>
    </font>
    <font>
      <b/>
      <sz val="14"/>
      <name val="Cambria"/>
      <family val="1"/>
    </font>
    <font>
      <b/>
      <sz val="11"/>
      <color rgb="FFFF0000"/>
      <name val="Cambria"/>
      <family val="1"/>
    </font>
    <font>
      <sz val="14"/>
      <color rgb="FFFF0000"/>
      <name val="Cambria"/>
      <family val="1"/>
    </font>
    <font>
      <b/>
      <sz val="20"/>
      <color theme="1"/>
      <name val="Cambria"/>
      <family val="1"/>
    </font>
    <font>
      <sz val="14"/>
      <color theme="1"/>
      <name val="Cambria"/>
      <family val="1"/>
    </font>
    <font>
      <b/>
      <sz val="14"/>
      <color theme="1"/>
      <name val="Cambria"/>
      <family val="1"/>
    </font>
    <font>
      <sz val="8"/>
      <name val="Calibri"/>
      <family val="2"/>
      <scheme val="minor"/>
    </font>
    <font>
      <sz val="10"/>
      <color theme="1"/>
      <name val="Courier New"/>
      <family val="1"/>
    </font>
    <font>
      <sz val="12"/>
      <color theme="1"/>
      <name val="Courier New"/>
      <family val="1"/>
    </font>
    <font>
      <b/>
      <sz val="10"/>
      <color theme="1"/>
      <name val="Courier New"/>
      <family val="1"/>
    </font>
    <font>
      <u/>
      <sz val="12"/>
      <color theme="10"/>
      <name val="Calibri"/>
      <family val="2"/>
      <scheme val="minor"/>
    </font>
    <font>
      <sz val="10"/>
      <color rgb="FF000000"/>
      <name val="Courier New"/>
      <family val="1"/>
    </font>
    <font>
      <sz val="14"/>
      <color theme="0" tint="-0.499984740745262"/>
      <name val="Cambria"/>
      <family val="1"/>
    </font>
    <font>
      <b/>
      <sz val="20"/>
      <color theme="0"/>
      <name val="Cambria"/>
      <family val="1"/>
    </font>
    <font>
      <b/>
      <sz val="14"/>
      <color theme="0"/>
      <name val="Cambria"/>
      <family val="1"/>
    </font>
    <font>
      <b/>
      <sz val="12"/>
      <name val="Cambria"/>
      <family val="1"/>
    </font>
    <font>
      <i/>
      <sz val="14"/>
      <name val="Cambria"/>
      <family val="1"/>
    </font>
    <font>
      <i/>
      <sz val="14"/>
      <color theme="0"/>
      <name val="Cambria"/>
      <family val="1"/>
    </font>
    <font>
      <i/>
      <sz val="16"/>
      <color theme="0"/>
      <name val="Cambria"/>
      <family val="1"/>
    </font>
    <font>
      <b/>
      <i/>
      <sz val="16"/>
      <color theme="0"/>
      <name val="Cambria"/>
      <family val="1"/>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9B90"/>
        <bgColor indexed="64"/>
      </patternFill>
    </fill>
    <fill>
      <patternFill patternType="solid">
        <fgColor rgb="FF0063A6"/>
        <bgColor indexed="64"/>
      </patternFill>
    </fill>
    <fill>
      <patternFill patternType="solid">
        <fgColor theme="0" tint="-4.9989318521683403E-2"/>
        <bgColor indexed="64"/>
      </patternFill>
    </fill>
  </fills>
  <borders count="19">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diagonal/>
    </border>
    <border>
      <left style="thin">
        <color rgb="FF0063A6"/>
      </left>
      <right style="thin">
        <color rgb="FF0063A6"/>
      </right>
      <top style="thin">
        <color rgb="FF0063A6"/>
      </top>
      <bottom style="thin">
        <color rgb="FF0063A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15" fillId="0" borderId="0" applyNumberFormat="0" applyFill="0" applyBorder="0" applyAlignment="0" applyProtection="0"/>
  </cellStyleXfs>
  <cellXfs count="87">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left" vertical="center" indent="2"/>
      <protection locked="0"/>
    </xf>
    <xf numFmtId="0" fontId="2" fillId="2" borderId="0" xfId="0" applyFont="1" applyFill="1" applyAlignment="1">
      <alignment vertical="center"/>
    </xf>
    <xf numFmtId="0" fontId="4" fillId="2" borderId="0" xfId="0" applyFont="1" applyFill="1" applyAlignment="1" applyProtection="1">
      <alignment horizontal="left" vertical="center" wrapText="1" indent="2"/>
      <protection locked="0"/>
    </xf>
    <xf numFmtId="0" fontId="1" fillId="2"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protection locked="0"/>
    </xf>
    <xf numFmtId="0" fontId="12" fillId="0" borderId="0" xfId="0" applyFont="1"/>
    <xf numFmtId="0" fontId="13" fillId="0" borderId="0" xfId="0" applyFont="1"/>
    <xf numFmtId="0" fontId="9" fillId="2" borderId="0" xfId="0" applyFont="1" applyFill="1" applyAlignment="1" applyProtection="1">
      <alignment vertical="center"/>
      <protection locked="0"/>
    </xf>
    <xf numFmtId="0" fontId="9" fillId="2" borderId="0" xfId="0" applyFont="1" applyFill="1" applyAlignment="1" applyProtection="1">
      <alignment horizontal="left" vertical="center" indent="2"/>
      <protection locked="0"/>
    </xf>
    <xf numFmtId="0" fontId="2" fillId="2" borderId="0" xfId="0" applyFont="1" applyFill="1" applyAlignment="1" applyProtection="1">
      <alignment horizontal="left" vertical="center" wrapText="1"/>
      <protection locked="0"/>
    </xf>
    <xf numFmtId="0" fontId="7" fillId="2" borderId="0" xfId="0" applyFont="1" applyFill="1" applyAlignment="1">
      <alignment vertical="center"/>
    </xf>
    <xf numFmtId="0" fontId="12" fillId="0" borderId="0" xfId="0" applyFont="1" applyAlignment="1">
      <alignment horizontal="left"/>
    </xf>
    <xf numFmtId="0" fontId="6"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15" fillId="2" borderId="2" xfId="1" applyFill="1" applyBorder="1" applyAlignment="1" applyProtection="1">
      <alignment horizontal="left" vertical="center"/>
      <protection locked="0"/>
    </xf>
    <xf numFmtId="0" fontId="2" fillId="2" borderId="0" xfId="0" applyFont="1" applyFill="1" applyAlignment="1">
      <alignment vertical="center" wrapText="1"/>
    </xf>
    <xf numFmtId="0" fontId="7" fillId="2" borderId="0" xfId="0" applyFont="1" applyFill="1" applyAlignment="1">
      <alignment vertical="center" wrapText="1"/>
    </xf>
    <xf numFmtId="15" fontId="0" fillId="0" borderId="0" xfId="0" applyNumberFormat="1"/>
    <xf numFmtId="0" fontId="1" fillId="2" borderId="0" xfId="0" applyFont="1" applyFill="1" applyAlignment="1">
      <alignment horizontal="left" vertical="center" wrapText="1"/>
    </xf>
    <xf numFmtId="0" fontId="3" fillId="2" borderId="0" xfId="0" applyFont="1" applyFill="1" applyAlignment="1">
      <alignment horizontal="left" vertical="center" indent="2"/>
    </xf>
    <xf numFmtId="0" fontId="2" fillId="2" borderId="0" xfId="0" applyFont="1" applyFill="1" applyAlignment="1">
      <alignment horizontal="left" vertical="center"/>
    </xf>
    <xf numFmtId="0" fontId="12" fillId="3" borderId="0" xfId="0" applyFont="1" applyFill="1"/>
    <xf numFmtId="0" fontId="14" fillId="3" borderId="0" xfId="0" applyFont="1" applyFill="1" applyAlignment="1">
      <alignment horizontal="left"/>
    </xf>
    <xf numFmtId="0" fontId="12" fillId="3" borderId="0" xfId="0" applyFont="1" applyFill="1" applyAlignment="1">
      <alignment horizontal="left"/>
    </xf>
    <xf numFmtId="164" fontId="12" fillId="3" borderId="0" xfId="0" applyNumberFormat="1" applyFont="1" applyFill="1" applyAlignment="1">
      <alignment horizontal="left"/>
    </xf>
    <xf numFmtId="0" fontId="16" fillId="3" borderId="0" xfId="0" applyFont="1" applyFill="1"/>
    <xf numFmtId="0" fontId="2" fillId="2" borderId="0" xfId="0" applyFont="1" applyFill="1" applyAlignment="1">
      <alignment horizontal="left" vertical="center" wrapText="1"/>
    </xf>
    <xf numFmtId="0" fontId="9" fillId="2" borderId="3" xfId="0" applyFont="1" applyFill="1" applyBorder="1" applyAlignment="1" applyProtection="1">
      <alignment vertical="top"/>
      <protection locked="0"/>
    </xf>
    <xf numFmtId="0" fontId="9" fillId="2" borderId="9" xfId="0" applyFont="1" applyFill="1" applyBorder="1" applyAlignment="1" applyProtection="1">
      <alignment horizontal="left" vertical="center" wrapText="1" indent="2"/>
      <protection locked="0"/>
    </xf>
    <xf numFmtId="0" fontId="9" fillId="2" borderId="8" xfId="0" applyFont="1" applyFill="1" applyBorder="1" applyAlignment="1" applyProtection="1">
      <alignment horizontal="left" vertical="center" wrapText="1" indent="2"/>
      <protection locked="0"/>
    </xf>
    <xf numFmtId="0" fontId="9" fillId="2" borderId="10" xfId="0" applyFont="1" applyFill="1" applyBorder="1" applyAlignment="1" applyProtection="1">
      <alignment horizontal="left" vertical="center" wrapText="1" indent="2"/>
      <protection locked="0"/>
    </xf>
    <xf numFmtId="0" fontId="2" fillId="2" borderId="11" xfId="0" applyFont="1" applyFill="1" applyBorder="1" applyAlignment="1" applyProtection="1">
      <alignment horizontal="left" vertical="center"/>
      <protection locked="0"/>
    </xf>
    <xf numFmtId="165" fontId="9" fillId="2" borderId="11" xfId="0" applyNumberFormat="1" applyFont="1" applyFill="1" applyBorder="1" applyAlignment="1" applyProtection="1">
      <alignment horizontal="left" vertical="center"/>
      <protection locked="0"/>
    </xf>
    <xf numFmtId="0" fontId="15" fillId="2" borderId="11" xfId="1" applyFill="1" applyBorder="1" applyAlignment="1" applyProtection="1">
      <alignment horizontal="left" vertical="center"/>
      <protection locked="0"/>
    </xf>
    <xf numFmtId="0" fontId="5" fillId="7" borderId="11"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7" borderId="2" xfId="0" applyFont="1" applyFill="1" applyBorder="1" applyAlignment="1">
      <alignment horizontal="left" vertical="center"/>
    </xf>
    <xf numFmtId="0" fontId="5" fillId="7" borderId="2" xfId="0" applyFont="1" applyFill="1" applyBorder="1" applyAlignment="1">
      <alignment horizontal="left" vertical="top" wrapText="1"/>
    </xf>
    <xf numFmtId="0" fontId="5" fillId="7" borderId="2" xfId="0" applyFont="1" applyFill="1" applyBorder="1" applyAlignment="1">
      <alignment horizontal="left" vertical="center" wrapText="1" indent="2"/>
    </xf>
    <xf numFmtId="0" fontId="5" fillId="7" borderId="11" xfId="0" applyFont="1" applyFill="1" applyBorder="1" applyAlignment="1">
      <alignment horizontal="left" vertical="center" indent="2"/>
    </xf>
    <xf numFmtId="0" fontId="17" fillId="4" borderId="11" xfId="0" applyFont="1" applyFill="1" applyBorder="1" applyAlignment="1">
      <alignment horizontal="left" vertical="center"/>
    </xf>
    <xf numFmtId="14" fontId="17" fillId="4" borderId="11" xfId="0" applyNumberFormat="1" applyFont="1" applyFill="1" applyBorder="1" applyAlignment="1">
      <alignment horizontal="left" vertical="center"/>
    </xf>
    <xf numFmtId="0" fontId="5" fillId="7" borderId="11" xfId="0" applyFont="1" applyFill="1" applyBorder="1" applyAlignment="1">
      <alignment horizontal="left" vertical="center" wrapText="1" indent="2"/>
    </xf>
    <xf numFmtId="0" fontId="5" fillId="2" borderId="11" xfId="0" applyFont="1" applyFill="1" applyBorder="1" applyAlignment="1" applyProtection="1">
      <alignment horizontal="center" vertical="center"/>
      <protection locked="0"/>
    </xf>
    <xf numFmtId="0" fontId="2" fillId="2" borderId="11" xfId="0" applyFont="1" applyFill="1" applyBorder="1" applyAlignment="1" applyProtection="1">
      <alignment vertical="center"/>
      <protection locked="0"/>
    </xf>
    <xf numFmtId="0" fontId="2" fillId="2" borderId="11" xfId="0" applyFont="1" applyFill="1" applyBorder="1" applyAlignment="1" applyProtection="1">
      <alignment vertical="center" wrapText="1"/>
      <protection locked="0"/>
    </xf>
    <xf numFmtId="0" fontId="9" fillId="2" borderId="11" xfId="0" applyFont="1" applyFill="1" applyBorder="1" applyAlignment="1" applyProtection="1">
      <alignment horizontal="left" vertical="center"/>
      <protection locked="0"/>
    </xf>
    <xf numFmtId="0" fontId="7" fillId="7" borderId="11" xfId="0" applyFont="1" applyFill="1" applyBorder="1" applyAlignment="1">
      <alignment vertical="center" wrapText="1"/>
    </xf>
    <xf numFmtId="0" fontId="7" fillId="7" borderId="2" xfId="0" applyFont="1" applyFill="1" applyBorder="1" applyAlignment="1">
      <alignment vertical="center" wrapText="1"/>
    </xf>
    <xf numFmtId="0" fontId="7" fillId="7" borderId="11" xfId="0" applyFont="1" applyFill="1" applyBorder="1" applyAlignment="1">
      <alignment horizontal="left" vertical="center" wrapText="1"/>
    </xf>
    <xf numFmtId="0" fontId="7" fillId="7" borderId="11" xfId="0" applyFont="1" applyFill="1" applyBorder="1" applyAlignment="1">
      <alignment vertical="center"/>
    </xf>
    <xf numFmtId="0" fontId="2" fillId="7" borderId="2" xfId="0" applyFont="1" applyFill="1" applyBorder="1" applyAlignment="1">
      <alignment horizontal="left" vertical="center" indent="4"/>
    </xf>
    <xf numFmtId="0" fontId="2" fillId="7" borderId="2" xfId="0" applyFont="1" applyFill="1" applyBorder="1" applyAlignment="1">
      <alignment horizontal="left" vertical="center" wrapText="1" indent="4"/>
    </xf>
    <xf numFmtId="0" fontId="7" fillId="7" borderId="2" xfId="0" applyFont="1" applyFill="1" applyBorder="1" applyAlignment="1">
      <alignment vertical="center"/>
    </xf>
    <xf numFmtId="0" fontId="8" fillId="2" borderId="16" xfId="0" applyFont="1" applyFill="1" applyBorder="1" applyAlignment="1">
      <alignment horizontal="center" vertical="center"/>
    </xf>
    <xf numFmtId="0" fontId="9" fillId="7" borderId="6" xfId="0" applyFont="1" applyFill="1" applyBorder="1" applyAlignment="1">
      <alignment horizontal="left" vertical="center" wrapText="1" indent="2"/>
    </xf>
    <xf numFmtId="0" fontId="9" fillId="7" borderId="1" xfId="0" applyFont="1" applyFill="1" applyBorder="1" applyAlignment="1">
      <alignment horizontal="left" vertical="center" wrapText="1" indent="2"/>
    </xf>
    <xf numFmtId="0" fontId="9" fillId="7" borderId="5" xfId="0" applyFont="1" applyFill="1" applyBorder="1" applyAlignment="1">
      <alignment horizontal="left" vertical="center" wrapText="1" indent="2"/>
    </xf>
    <xf numFmtId="0" fontId="9" fillId="7" borderId="2" xfId="0" applyFont="1" applyFill="1" applyBorder="1" applyAlignment="1">
      <alignment horizontal="left" vertical="center" wrapText="1" indent="2"/>
    </xf>
    <xf numFmtId="0" fontId="7" fillId="7" borderId="2" xfId="0" applyFont="1" applyFill="1" applyBorder="1" applyAlignment="1">
      <alignment horizontal="center" vertical="center" wrapText="1"/>
    </xf>
    <xf numFmtId="0" fontId="14" fillId="3" borderId="0" xfId="0" applyFont="1" applyFill="1" applyAlignment="1">
      <alignment horizontal="center"/>
    </xf>
    <xf numFmtId="0" fontId="19" fillId="6" borderId="15"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14" xfId="0" applyFont="1" applyFill="1" applyBorder="1" applyAlignment="1">
      <alignment horizontal="center" vertical="center"/>
    </xf>
    <xf numFmtId="0" fontId="22" fillId="5" borderId="3"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0" xfId="0" applyFont="1" applyFill="1" applyAlignment="1">
      <alignment horizontal="center" vertical="center"/>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pplyProtection="1">
      <alignment horizontal="center" vertical="center"/>
      <protection locked="0"/>
    </xf>
    <xf numFmtId="0" fontId="19" fillId="6" borderId="3"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4" fillId="2" borderId="16" xfId="0" applyFont="1" applyFill="1" applyBorder="1" applyAlignment="1" applyProtection="1">
      <alignment horizontal="center" vertical="center" wrapText="1"/>
      <protection locked="0"/>
    </xf>
    <xf numFmtId="0" fontId="23" fillId="5" borderId="3"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4" xfId="0" applyFont="1" applyFill="1" applyBorder="1" applyAlignment="1">
      <alignment horizontal="center" vertical="center" wrapText="1"/>
    </xf>
  </cellXfs>
  <cellStyles count="2">
    <cellStyle name="Hyperlink" xfId="1" builtinId="8"/>
    <cellStyle name="Normal" xfId="0" builtinId="0"/>
  </cellStyles>
  <dxfs count="2">
    <dxf>
      <font>
        <color theme="0"/>
      </font>
      <fill>
        <patternFill>
          <bgColor rgb="FFFF0000"/>
        </patternFill>
      </fill>
    </dxf>
    <dxf>
      <font>
        <color rgb="FF9C0006"/>
      </font>
      <fill>
        <patternFill>
          <bgColor rgb="FFFFC7CE"/>
        </patternFill>
      </fill>
    </dxf>
  </dxfs>
  <tableStyles count="0" defaultTableStyle="TableStyleMedium2" defaultPivotStyle="PivotStyleLight16"/>
  <colors>
    <mruColors>
      <color rgb="FF009B90"/>
      <color rgb="FF0063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4"/>
  <sheetViews>
    <sheetView topLeftCell="A31" zoomScale="132" zoomScaleNormal="97" workbookViewId="0">
      <selection activeCell="B17" sqref="B17"/>
    </sheetView>
  </sheetViews>
  <sheetFormatPr defaultColWidth="11.125" defaultRowHeight="15.75" x14ac:dyDescent="0.25"/>
  <cols>
    <col min="1" max="1" width="66.875" style="7" bestFit="1" customWidth="1"/>
    <col min="2" max="2" width="41.875" style="13" customWidth="1"/>
    <col min="3" max="16384" width="11.125" style="8"/>
  </cols>
  <sheetData>
    <row r="1" spans="1:2" x14ac:dyDescent="0.25">
      <c r="A1" s="65" t="s">
        <v>51</v>
      </c>
      <c r="B1" s="65"/>
    </row>
    <row r="2" spans="1:2" x14ac:dyDescent="0.25">
      <c r="A2" s="25" t="s">
        <v>52</v>
      </c>
      <c r="B2" s="26">
        <f>IF(COUNTIF('Personal Details'!D:D,"*mandatory*")&gt;=1,0,IF(COUNTIF('Parent or Guardian Consent'!D:D,"*mandatory*")&gt;=1,0,IF(COUNTIF(Questionnaire!D:D,"*mandatory*")&gt;=1,0,IF(COUNTIF('School Information'!D:D,"*mandatory*")&gt;=1,0,IF(COUNTIF(Marks!D:D,"*mandatory*")&gt;=1,0,IF(COUNTIF(Assignments!D:D,"*mandatory*")&gt;=1,0,1))))))</f>
        <v>0</v>
      </c>
    </row>
    <row r="3" spans="1:2" x14ac:dyDescent="0.25">
      <c r="A3" s="25" t="s">
        <v>0</v>
      </c>
      <c r="B3" s="27" t="str">
        <f>IF('Personal Details'!C7&lt;&gt;"",'Personal Details'!C7,"")</f>
        <v/>
      </c>
    </row>
    <row r="4" spans="1:2" x14ac:dyDescent="0.25">
      <c r="A4" s="25" t="s">
        <v>1</v>
      </c>
      <c r="B4" s="27" t="str">
        <f>IF('Personal Details'!C8&lt;&gt;"",'Personal Details'!C8,"")</f>
        <v/>
      </c>
    </row>
    <row r="5" spans="1:2" x14ac:dyDescent="0.25">
      <c r="A5" s="25" t="s">
        <v>2</v>
      </c>
      <c r="B5" s="28" t="str">
        <f>IF('Personal Details'!C9&lt;&gt;"",'Personal Details'!C9,"")</f>
        <v/>
      </c>
    </row>
    <row r="6" spans="1:2" x14ac:dyDescent="0.25">
      <c r="A6" s="25" t="s">
        <v>3</v>
      </c>
      <c r="B6" s="27" t="str">
        <f>IF('Personal Details'!C10&lt;&gt;"",'Personal Details'!C10,"")</f>
        <v/>
      </c>
    </row>
    <row r="7" spans="1:2" x14ac:dyDescent="0.25">
      <c r="A7" s="25" t="s">
        <v>4</v>
      </c>
      <c r="B7" s="27" t="str">
        <f>IF('Personal Details'!C11&lt;&gt;"",'Personal Details'!C11,"")</f>
        <v/>
      </c>
    </row>
    <row r="8" spans="1:2" x14ac:dyDescent="0.25">
      <c r="A8" s="25" t="s">
        <v>5</v>
      </c>
      <c r="B8" s="27" t="str">
        <f>IF('Personal Details'!C12&lt;&gt;"",'Personal Details'!C12,"")</f>
        <v/>
      </c>
    </row>
    <row r="9" spans="1:2" x14ac:dyDescent="0.25">
      <c r="A9" s="25" t="s">
        <v>6</v>
      </c>
      <c r="B9" s="27" t="str">
        <f>IF('Personal Details'!C13&lt;&gt;"",'Personal Details'!C13,"")</f>
        <v/>
      </c>
    </row>
    <row r="10" spans="1:2" x14ac:dyDescent="0.25">
      <c r="A10" s="25" t="s">
        <v>7</v>
      </c>
      <c r="B10" s="27" t="str">
        <f>IF('Personal Details'!C15&lt;&gt;"",'Personal Details'!C15,"")</f>
        <v/>
      </c>
    </row>
    <row r="11" spans="1:2" x14ac:dyDescent="0.25">
      <c r="A11" s="25" t="s">
        <v>8</v>
      </c>
      <c r="B11" s="27" t="str">
        <f>IF('Personal Details'!C16&lt;&gt;"",'Personal Details'!C16,"")</f>
        <v/>
      </c>
    </row>
    <row r="12" spans="1:2" x14ac:dyDescent="0.25">
      <c r="A12" s="25" t="s">
        <v>9</v>
      </c>
      <c r="B12" s="27" t="str">
        <f>IF('Personal Details'!C14&lt;&gt;"",'Personal Details'!C14,"")</f>
        <v/>
      </c>
    </row>
    <row r="13" spans="1:2" x14ac:dyDescent="0.25">
      <c r="A13" s="25" t="s">
        <v>10</v>
      </c>
      <c r="B13" s="27" t="str">
        <f>IF('Personal Details'!C17&lt;&gt;"",'Personal Details'!C17,"")</f>
        <v/>
      </c>
    </row>
    <row r="14" spans="1:2" x14ac:dyDescent="0.25">
      <c r="A14" s="25" t="s">
        <v>11</v>
      </c>
      <c r="B14" s="27" t="str">
        <f>IF('Personal Details'!C18&lt;&gt;"",'Personal Details'!C18,"")</f>
        <v/>
      </c>
    </row>
    <row r="15" spans="1:2" x14ac:dyDescent="0.25">
      <c r="A15" s="25" t="s">
        <v>12</v>
      </c>
      <c r="B15" s="27" t="str">
        <f>IF('Personal Details'!C19&lt;&gt;"",'Personal Details'!C19,"")</f>
        <v/>
      </c>
    </row>
    <row r="16" spans="1:2" x14ac:dyDescent="0.25">
      <c r="A16" s="25" t="s">
        <v>13</v>
      </c>
      <c r="B16" s="27" t="str">
        <f>IF('Personal Details'!C20&lt;&gt;"",'Personal Details'!C20,"")</f>
        <v/>
      </c>
    </row>
    <row r="17" spans="1:2" x14ac:dyDescent="0.25">
      <c r="A17" s="25" t="s">
        <v>14</v>
      </c>
      <c r="B17" s="27" t="str">
        <f>IF('Personal Details'!C21&lt;&gt;"",'Personal Details'!C21,"")</f>
        <v/>
      </c>
    </row>
    <row r="18" spans="1:2" x14ac:dyDescent="0.25">
      <c r="A18" s="25" t="s">
        <v>15</v>
      </c>
      <c r="B18" s="27" t="str">
        <f>IF('Personal Details'!C23&lt;&gt;"",'Personal Details'!C23,"")</f>
        <v/>
      </c>
    </row>
    <row r="19" spans="1:2" x14ac:dyDescent="0.25">
      <c r="A19" s="25" t="s">
        <v>126</v>
      </c>
      <c r="B19" s="27" t="str">
        <f>IF('Personal Details'!C25&lt;&gt;"",'Personal Details'!C25,"")</f>
        <v>Guardian</v>
      </c>
    </row>
    <row r="20" spans="1:2" x14ac:dyDescent="0.25">
      <c r="A20" s="25" t="s">
        <v>113</v>
      </c>
      <c r="B20" s="27" t="str">
        <f>_xlfn.XLOOKUP(A20,'Personal Details'!$B$25:$B$38,'Personal Details'!$C$25:$C$38,"",0)</f>
        <v/>
      </c>
    </row>
    <row r="21" spans="1:2" x14ac:dyDescent="0.25">
      <c r="A21" s="25" t="s">
        <v>114</v>
      </c>
      <c r="B21" s="27" t="str">
        <f>_xlfn.XLOOKUP(A21,'Personal Details'!$B$25:$B$38,'Personal Details'!$C$25:$C$38,"",0)</f>
        <v/>
      </c>
    </row>
    <row r="22" spans="1:2" x14ac:dyDescent="0.25">
      <c r="A22" s="25" t="s">
        <v>115</v>
      </c>
      <c r="B22" s="27" t="str">
        <f>_xlfn.XLOOKUP(A22,'Personal Details'!$B$25:$B$38,'Personal Details'!$C$25:$C$38,"",0)</f>
        <v/>
      </c>
    </row>
    <row r="23" spans="1:2" x14ac:dyDescent="0.25">
      <c r="A23" s="25" t="s">
        <v>116</v>
      </c>
      <c r="B23" s="27" t="str">
        <f>_xlfn.XLOOKUP(A23,'Personal Details'!$B$25:$B$38,'Personal Details'!$C$25:$C$38,"",0)</f>
        <v/>
      </c>
    </row>
    <row r="24" spans="1:2" x14ac:dyDescent="0.25">
      <c r="A24" s="25" t="s">
        <v>117</v>
      </c>
      <c r="B24" s="27" t="str">
        <f>_xlfn.XLOOKUP(A24,'Personal Details'!$B$25:$B$38,'Personal Details'!$C$25:$C$38,"",0)</f>
        <v/>
      </c>
    </row>
    <row r="25" spans="1:2" x14ac:dyDescent="0.25">
      <c r="A25" s="25" t="s">
        <v>118</v>
      </c>
      <c r="B25" s="27" t="str">
        <f>_xlfn.XLOOKUP(A25,'Personal Details'!$B$25:$B$38,'Personal Details'!$C$25:$C$38,"",0)</f>
        <v/>
      </c>
    </row>
    <row r="26" spans="1:2" x14ac:dyDescent="0.25">
      <c r="A26" s="25" t="s">
        <v>119</v>
      </c>
      <c r="B26" s="27" t="str">
        <f>_xlfn.XLOOKUP(A26,'Personal Details'!$B$25:$B$38,'Personal Details'!$C$25:$C$38,"",0)</f>
        <v/>
      </c>
    </row>
    <row r="27" spans="1:2" x14ac:dyDescent="0.25">
      <c r="A27" s="25" t="s">
        <v>120</v>
      </c>
      <c r="B27" s="27" t="str">
        <f>_xlfn.XLOOKUP(A27,'Personal Details'!$B$25:$B$38,'Personal Details'!$C$25:$C$38,"",0)</f>
        <v/>
      </c>
    </row>
    <row r="28" spans="1:2" x14ac:dyDescent="0.25">
      <c r="A28" s="25" t="s">
        <v>147</v>
      </c>
      <c r="B28" s="27" t="str">
        <f>_xlfn.XLOOKUP(A28,'Personal Details'!$B$25:$B$38,'Personal Details'!$C$25:$C$38,"",0)</f>
        <v/>
      </c>
    </row>
    <row r="29" spans="1:2" x14ac:dyDescent="0.25">
      <c r="A29" s="25" t="s">
        <v>148</v>
      </c>
      <c r="B29" s="27" t="str">
        <f>_xlfn.XLOOKUP(A29,'Personal Details'!$B$25:$B$38,'Personal Details'!$C$25:$C$38,"",0)</f>
        <v/>
      </c>
    </row>
    <row r="30" spans="1:2" x14ac:dyDescent="0.25">
      <c r="A30" s="25" t="s">
        <v>121</v>
      </c>
      <c r="B30" s="27">
        <f>_xlfn.XLOOKUP(A30,'Personal Details'!$B$25:$B$38,'Personal Details'!$C$25:$C$38,"",0)</f>
        <v>0</v>
      </c>
    </row>
    <row r="31" spans="1:2" x14ac:dyDescent="0.25">
      <c r="A31" s="25" t="s">
        <v>122</v>
      </c>
      <c r="B31" s="27">
        <f>_xlfn.XLOOKUP(A31,'Personal Details'!$B$25:$B$38,'Personal Details'!$C$25:$C$38,"",0)</f>
        <v>0</v>
      </c>
    </row>
    <row r="32" spans="1:2" x14ac:dyDescent="0.25">
      <c r="A32" s="25" t="s">
        <v>123</v>
      </c>
      <c r="B32" s="27" t="str">
        <f>_xlfn.XLOOKUP(A32,'Personal Details'!$B$25:$B$38,'Personal Details'!$C$25:$C$38,"",0)</f>
        <v/>
      </c>
    </row>
    <row r="33" spans="1:2" x14ac:dyDescent="0.25">
      <c r="A33" s="25" t="s">
        <v>125</v>
      </c>
      <c r="B33" s="27">
        <f>_xlfn.XLOOKUP(A33,'Personal Details'!$B$25:$B$38,'Personal Details'!$C$25:$C$38,"",0)</f>
        <v>0</v>
      </c>
    </row>
    <row r="34" spans="1:2" x14ac:dyDescent="0.25">
      <c r="A34" s="25" t="s">
        <v>124</v>
      </c>
      <c r="B34" s="27">
        <f>_xlfn.XLOOKUP(A34,'Personal Details'!$B$25:$B$38,'Personal Details'!$C$25:$C$38,"",0)</f>
        <v>0</v>
      </c>
    </row>
    <row r="35" spans="1:2" x14ac:dyDescent="0.25">
      <c r="A35" s="25" t="s">
        <v>150</v>
      </c>
      <c r="B35" s="27" t="str">
        <f>IF('Personal Details'!C36&lt;&gt;"",'Personal Details'!C36,"")</f>
        <v/>
      </c>
    </row>
    <row r="36" spans="1:2" x14ac:dyDescent="0.25">
      <c r="A36" s="25" t="s">
        <v>29</v>
      </c>
      <c r="B36" s="27" t="str">
        <f>IF(Questionnaire!C6&lt;&gt;"",Questionnaire!C6,"")</f>
        <v/>
      </c>
    </row>
    <row r="37" spans="1:2" x14ac:dyDescent="0.25">
      <c r="A37" s="25" t="s">
        <v>62</v>
      </c>
      <c r="B37" s="27" t="str">
        <f>IF(Questionnaire!C7&lt;&gt;"",Questionnaire!C7,"")</f>
        <v/>
      </c>
    </row>
    <row r="38" spans="1:2" x14ac:dyDescent="0.25">
      <c r="A38" s="25" t="s">
        <v>30</v>
      </c>
      <c r="B38" s="27" t="str">
        <f>IF(Questionnaire!C8&lt;&gt;"",Questionnaire!C8,"")</f>
        <v/>
      </c>
    </row>
    <row r="39" spans="1:2" x14ac:dyDescent="0.25">
      <c r="A39" s="25" t="s">
        <v>63</v>
      </c>
      <c r="B39" s="27" t="str">
        <f>IF(Questionnaire!C9&lt;&gt;"",Questionnaire!C9,"")</f>
        <v/>
      </c>
    </row>
    <row r="40" spans="1:2" x14ac:dyDescent="0.25">
      <c r="A40" s="25" t="s">
        <v>31</v>
      </c>
      <c r="B40" s="27" t="str">
        <f>IF(Questionnaire!C10&lt;&gt;"",Questionnaire!C10,"")</f>
        <v/>
      </c>
    </row>
    <row r="41" spans="1:2" x14ac:dyDescent="0.25">
      <c r="A41" s="29" t="s">
        <v>64</v>
      </c>
      <c r="B41" s="27" t="str">
        <f>IF(Questionnaire!C11&lt;&gt;"",Questionnaire!C11,"")</f>
        <v/>
      </c>
    </row>
    <row r="42" spans="1:2" x14ac:dyDescent="0.25">
      <c r="A42" s="25" t="s">
        <v>32</v>
      </c>
      <c r="B42" s="27" t="str">
        <f>IF(Questionnaire!C12&lt;&gt;"",Questionnaire!C12,"")</f>
        <v/>
      </c>
    </row>
    <row r="43" spans="1:2" x14ac:dyDescent="0.25">
      <c r="A43" s="29" t="s">
        <v>65</v>
      </c>
      <c r="B43" s="27" t="str">
        <f>IF(Questionnaire!C13&lt;&gt;"",Questionnaire!C13,"")</f>
        <v/>
      </c>
    </row>
    <row r="44" spans="1:2" x14ac:dyDescent="0.25">
      <c r="A44" s="25" t="s">
        <v>33</v>
      </c>
      <c r="B44" s="27" t="str">
        <f>IF(Questionnaire!C14&lt;&gt;"",Questionnaire!C14,"")</f>
        <v/>
      </c>
    </row>
    <row r="45" spans="1:2" x14ac:dyDescent="0.25">
      <c r="A45" s="29" t="s">
        <v>66</v>
      </c>
      <c r="B45" s="27" t="str">
        <f>IF(Questionnaire!C15&lt;&gt;"",Questionnaire!C15,"")</f>
        <v/>
      </c>
    </row>
    <row r="46" spans="1:2" x14ac:dyDescent="0.25">
      <c r="A46" s="25" t="s">
        <v>17</v>
      </c>
      <c r="B46" s="27" t="str">
        <f>IF(Questionnaire!C16&lt;&gt;"",Questionnaire!C16,"")</f>
        <v/>
      </c>
    </row>
    <row r="47" spans="1:2" x14ac:dyDescent="0.25">
      <c r="A47" s="25" t="s">
        <v>18</v>
      </c>
      <c r="B47" s="27" t="str">
        <f>IF(Questionnaire!C17&lt;&gt;"",Questionnaire!C17,"")</f>
        <v/>
      </c>
    </row>
    <row r="48" spans="1:2" x14ac:dyDescent="0.25">
      <c r="A48" s="25" t="s">
        <v>19</v>
      </c>
      <c r="B48" s="27" t="str">
        <f>IF(Questionnaire!C18&lt;&gt;"",Questionnaire!C18,"")</f>
        <v/>
      </c>
    </row>
    <row r="49" spans="1:2" x14ac:dyDescent="0.25">
      <c r="A49" s="25" t="s">
        <v>20</v>
      </c>
      <c r="B49" s="27" t="str">
        <f>IF(Questionnaire!C19&lt;&gt;"",Questionnaire!C19,"")</f>
        <v/>
      </c>
    </row>
    <row r="50" spans="1:2" x14ac:dyDescent="0.25">
      <c r="A50" s="25" t="s">
        <v>21</v>
      </c>
      <c r="B50" s="27" t="str">
        <f>IF(Questionnaire!C20&lt;&gt;"",Questionnaire!C20,"")</f>
        <v/>
      </c>
    </row>
    <row r="51" spans="1:2" x14ac:dyDescent="0.25">
      <c r="A51" s="25" t="s">
        <v>22</v>
      </c>
      <c r="B51" s="27" t="str">
        <f>IF(Questionnaire!C21&lt;&gt;"",Questionnaire!C21,"")</f>
        <v/>
      </c>
    </row>
    <row r="52" spans="1:2" x14ac:dyDescent="0.25">
      <c r="A52" s="25" t="s">
        <v>23</v>
      </c>
      <c r="B52" s="27" t="str">
        <f>IF(Questionnaire!C22&lt;&gt;"",Questionnaire!C22,"")</f>
        <v/>
      </c>
    </row>
    <row r="53" spans="1:2" x14ac:dyDescent="0.25">
      <c r="A53" s="25" t="s">
        <v>49</v>
      </c>
      <c r="B53" s="27" t="str">
        <f>IF(Questionnaire!C23&lt;&gt;"",Questionnaire!C23,"")</f>
        <v/>
      </c>
    </row>
    <row r="54" spans="1:2" x14ac:dyDescent="0.25">
      <c r="A54" s="25" t="s">
        <v>24</v>
      </c>
      <c r="B54" s="27" t="str">
        <f>IF('School Information'!C4&lt;&gt;"",'School Information'!C4,"")</f>
        <v/>
      </c>
    </row>
    <row r="55" spans="1:2" x14ac:dyDescent="0.25">
      <c r="A55" s="25" t="s">
        <v>72</v>
      </c>
      <c r="B55" s="27" t="str">
        <f>IF('School Information'!C9&lt;&gt;"",'School Information'!C9,"")</f>
        <v/>
      </c>
    </row>
    <row r="56" spans="1:2" x14ac:dyDescent="0.25">
      <c r="A56" s="25" t="s">
        <v>25</v>
      </c>
      <c r="B56" s="27" t="str">
        <f>IF('School Information'!C10&lt;&gt;"",'School Information'!C10,"")</f>
        <v/>
      </c>
    </row>
    <row r="57" spans="1:2" x14ac:dyDescent="0.25">
      <c r="A57" s="25" t="s">
        <v>26</v>
      </c>
      <c r="B57" s="27" t="str">
        <f>IF('School Information'!C11&lt;&gt;"",'School Information'!C11,"")</f>
        <v/>
      </c>
    </row>
    <row r="58" spans="1:2" x14ac:dyDescent="0.25">
      <c r="A58" s="25" t="s">
        <v>67</v>
      </c>
      <c r="B58" s="27" t="str">
        <f>IF('School Information'!C13&lt;&gt;"",'School Information'!C13,"")</f>
        <v/>
      </c>
    </row>
    <row r="59" spans="1:2" x14ac:dyDescent="0.25">
      <c r="A59" s="25" t="s">
        <v>68</v>
      </c>
      <c r="B59" s="27" t="str">
        <f>IF('School Information'!C14&lt;&gt;"",'School Information'!C14,"")</f>
        <v/>
      </c>
    </row>
    <row r="60" spans="1:2" x14ac:dyDescent="0.25">
      <c r="A60" s="25" t="s">
        <v>69</v>
      </c>
      <c r="B60" s="27">
        <f>'School Information'!C12</f>
        <v>0</v>
      </c>
    </row>
    <row r="61" spans="1:2" x14ac:dyDescent="0.25">
      <c r="A61" s="25" t="s">
        <v>70</v>
      </c>
      <c r="B61" s="27" t="str">
        <f>IF('School Information'!C15&lt;&gt;"",'School Information'!C15,"")</f>
        <v/>
      </c>
    </row>
    <row r="62" spans="1:2" x14ac:dyDescent="0.25">
      <c r="A62" s="25" t="s">
        <v>27</v>
      </c>
      <c r="B62" s="27">
        <f>Marks!C5</f>
        <v>0</v>
      </c>
    </row>
    <row r="63" spans="1:2" x14ac:dyDescent="0.25">
      <c r="A63" s="25" t="s">
        <v>28</v>
      </c>
      <c r="B63" s="28" t="str">
        <f>IF('School Information'!C16&lt;&gt;"",'School Information'!C16,"")</f>
        <v/>
      </c>
    </row>
    <row r="64" spans="1:2" x14ac:dyDescent="0.25">
      <c r="A64" s="25" t="s">
        <v>34</v>
      </c>
      <c r="B64" s="28" t="str">
        <f>IF('School Information'!C17&lt;&gt;"",'School Information'!C17,"")</f>
        <v/>
      </c>
    </row>
    <row r="65" spans="1:2" x14ac:dyDescent="0.25">
      <c r="A65" s="25" t="s">
        <v>35</v>
      </c>
      <c r="B65" s="27">
        <f>Marks!C4</f>
        <v>0</v>
      </c>
    </row>
    <row r="66" spans="1:2" x14ac:dyDescent="0.25">
      <c r="A66" s="25" t="s">
        <v>84</v>
      </c>
      <c r="B66" s="27" t="str">
        <f>IF(Marks!C7&lt;&gt;"",Marks!C7,"")</f>
        <v/>
      </c>
    </row>
    <row r="67" spans="1:2" x14ac:dyDescent="0.25">
      <c r="A67" s="25" t="s">
        <v>85</v>
      </c>
      <c r="B67" s="27" t="str">
        <f>IF(Marks!C8&lt;&gt;"",Marks!C8,"")</f>
        <v/>
      </c>
    </row>
    <row r="68" spans="1:2" x14ac:dyDescent="0.25">
      <c r="A68" s="25" t="s">
        <v>86</v>
      </c>
      <c r="B68" s="27" t="str">
        <f>IF(Marks!C9&lt;&gt;"",Marks!C9,"")</f>
        <v/>
      </c>
    </row>
    <row r="69" spans="1:2" x14ac:dyDescent="0.25">
      <c r="A69" s="25" t="s">
        <v>87</v>
      </c>
      <c r="B69" s="27" t="str">
        <f>IF(Marks!C10&lt;&gt;"",Marks!C10,"")</f>
        <v/>
      </c>
    </row>
    <row r="70" spans="1:2" x14ac:dyDescent="0.25">
      <c r="A70" s="25" t="s">
        <v>88</v>
      </c>
      <c r="B70" s="27" t="str">
        <f>IF(Marks!C11&lt;&gt;"",Marks!C11,"")</f>
        <v/>
      </c>
    </row>
    <row r="71" spans="1:2" x14ac:dyDescent="0.25">
      <c r="A71" s="25" t="s">
        <v>89</v>
      </c>
      <c r="B71" s="27" t="str">
        <f>IF(Marks!C12&lt;&gt;"",Marks!C12,"")</f>
        <v/>
      </c>
    </row>
    <row r="72" spans="1:2" x14ac:dyDescent="0.25">
      <c r="A72" s="25" t="s">
        <v>90</v>
      </c>
      <c r="B72" s="27" t="str">
        <f>IF(Marks!C14&lt;&gt;"",Marks!C14,"")</f>
        <v/>
      </c>
    </row>
    <row r="73" spans="1:2" x14ac:dyDescent="0.25">
      <c r="A73" s="25" t="s">
        <v>91</v>
      </c>
      <c r="B73" s="27" t="str">
        <f>IF(Marks!C15&lt;&gt;"",Marks!C15,"")</f>
        <v/>
      </c>
    </row>
    <row r="74" spans="1:2" x14ac:dyDescent="0.25">
      <c r="A74" s="25" t="s">
        <v>92</v>
      </c>
      <c r="B74" s="27" t="str">
        <f>IF(Marks!C16&lt;&gt;"",Marks!C16,"")</f>
        <v/>
      </c>
    </row>
    <row r="75" spans="1:2" x14ac:dyDescent="0.25">
      <c r="A75" s="25" t="s">
        <v>93</v>
      </c>
      <c r="B75" s="27" t="str">
        <f>IF(Marks!C17&lt;&gt;"",Marks!C17,"")</f>
        <v/>
      </c>
    </row>
    <row r="76" spans="1:2" x14ac:dyDescent="0.25">
      <c r="A76" s="25" t="s">
        <v>94</v>
      </c>
      <c r="B76" s="27" t="str">
        <f>IF(Marks!C18&lt;&gt;"",Marks!C18,"")</f>
        <v/>
      </c>
    </row>
    <row r="77" spans="1:2" x14ac:dyDescent="0.25">
      <c r="A77" s="25" t="s">
        <v>95</v>
      </c>
      <c r="B77" s="27" t="str">
        <f>IF(Marks!C19&lt;&gt;"",Marks!C19,"")</f>
        <v/>
      </c>
    </row>
    <row r="78" spans="1:2" x14ac:dyDescent="0.25">
      <c r="A78" s="25" t="s">
        <v>96</v>
      </c>
      <c r="B78" s="27" t="str">
        <f>IF(Marks!C21&lt;&gt;"",Marks!C21,"")</f>
        <v/>
      </c>
    </row>
    <row r="79" spans="1:2" x14ac:dyDescent="0.25">
      <c r="A79" s="25" t="s">
        <v>97</v>
      </c>
      <c r="B79" s="27" t="str">
        <f>IF(Marks!C22&lt;&gt;"",Marks!C22,"")</f>
        <v/>
      </c>
    </row>
    <row r="80" spans="1:2" x14ac:dyDescent="0.25">
      <c r="A80" s="25" t="s">
        <v>98</v>
      </c>
      <c r="B80" s="27" t="str">
        <f>IF(Marks!C23&lt;&gt;"",Marks!C23,"")</f>
        <v/>
      </c>
    </row>
    <row r="81" spans="1:2" x14ac:dyDescent="0.25">
      <c r="A81" s="25" t="s">
        <v>99</v>
      </c>
      <c r="B81" s="27" t="str">
        <f>IF(Marks!C24&lt;&gt;"",Marks!C24,"")</f>
        <v/>
      </c>
    </row>
    <row r="82" spans="1:2" x14ac:dyDescent="0.25">
      <c r="A82" s="25" t="s">
        <v>100</v>
      </c>
      <c r="B82" s="27" t="str">
        <f>IF(Marks!C25&lt;&gt;"",Marks!C25,"")</f>
        <v/>
      </c>
    </row>
    <row r="83" spans="1:2" x14ac:dyDescent="0.25">
      <c r="A83" s="25" t="s">
        <v>101</v>
      </c>
      <c r="B83" s="27" t="str">
        <f>IF(Marks!C26&lt;&gt;"",Marks!C26,"")</f>
        <v/>
      </c>
    </row>
    <row r="84" spans="1:2" x14ac:dyDescent="0.25">
      <c r="A84" s="25" t="s">
        <v>102</v>
      </c>
      <c r="B84" s="27" t="str">
        <f>IF(Marks!C28&lt;&gt;"",Marks!C28,"")</f>
        <v/>
      </c>
    </row>
    <row r="85" spans="1:2" x14ac:dyDescent="0.25">
      <c r="A85" s="25" t="s">
        <v>103</v>
      </c>
      <c r="B85" s="27" t="str">
        <f>IF(Marks!C29&lt;&gt;"",Marks!C29,"")</f>
        <v/>
      </c>
    </row>
    <row r="86" spans="1:2" x14ac:dyDescent="0.25">
      <c r="A86" s="25" t="s">
        <v>104</v>
      </c>
      <c r="B86" s="27" t="str">
        <f>IF(Marks!C30&lt;&gt;"",Marks!C30,"")</f>
        <v/>
      </c>
    </row>
    <row r="87" spans="1:2" x14ac:dyDescent="0.25">
      <c r="A87" s="25" t="s">
        <v>105</v>
      </c>
      <c r="B87" s="27" t="str">
        <f>IF(Marks!C31&lt;&gt;"",Marks!C31,"")</f>
        <v/>
      </c>
    </row>
    <row r="88" spans="1:2" x14ac:dyDescent="0.25">
      <c r="A88" s="25" t="s">
        <v>106</v>
      </c>
      <c r="B88" s="27" t="str">
        <f>IF(Marks!C32&lt;&gt;"",Marks!C32,"")</f>
        <v/>
      </c>
    </row>
    <row r="89" spans="1:2" x14ac:dyDescent="0.25">
      <c r="A89" s="25" t="s">
        <v>107</v>
      </c>
      <c r="B89" s="27" t="str">
        <f>IF(Marks!C33&lt;&gt;"",Marks!C33,"")</f>
        <v/>
      </c>
    </row>
    <row r="90" spans="1:2" x14ac:dyDescent="0.25">
      <c r="A90" s="25" t="s">
        <v>108</v>
      </c>
      <c r="B90" s="27" t="str">
        <f>IF('School Information'!C5&lt;&gt;"",'School Information'!C5,"")</f>
        <v/>
      </c>
    </row>
    <row r="91" spans="1:2" x14ac:dyDescent="0.25">
      <c r="A91" s="25" t="s">
        <v>37</v>
      </c>
      <c r="B91" s="27" t="str">
        <f>IF('School Information'!C6&lt;&gt;"",'School Information'!C6,"")</f>
        <v/>
      </c>
    </row>
    <row r="92" spans="1:2" x14ac:dyDescent="0.25">
      <c r="A92" s="25" t="s">
        <v>38</v>
      </c>
      <c r="B92" s="27" t="str">
        <f>IF('School Information'!C8&lt;&gt;"",'School Information'!C8,"")</f>
        <v/>
      </c>
    </row>
    <row r="93" spans="1:2" x14ac:dyDescent="0.25">
      <c r="A93" s="25" t="s">
        <v>71</v>
      </c>
      <c r="B93" s="27" t="str">
        <f>IF('School Information'!C7&lt;&gt;"",'School Information'!C7,"")</f>
        <v/>
      </c>
    </row>
    <row r="94" spans="1:2" x14ac:dyDescent="0.25">
      <c r="A94" s="25" t="s">
        <v>73</v>
      </c>
      <c r="B94" s="27" t="str">
        <f>B55</f>
        <v/>
      </c>
    </row>
    <row r="95" spans="1:2" x14ac:dyDescent="0.25">
      <c r="A95" s="25" t="s">
        <v>132</v>
      </c>
      <c r="B95" s="25" t="s">
        <v>128</v>
      </c>
    </row>
    <row r="96" spans="1:2" x14ac:dyDescent="0.25">
      <c r="A96" s="25" t="s">
        <v>133</v>
      </c>
      <c r="B96" s="25" t="str">
        <f>IF(Assignments!C5&lt;&gt;"",Assignments!C5,"")</f>
        <v/>
      </c>
    </row>
    <row r="97" spans="1:2" x14ac:dyDescent="0.25">
      <c r="A97" s="25" t="s">
        <v>134</v>
      </c>
      <c r="B97" s="25" t="s">
        <v>129</v>
      </c>
    </row>
    <row r="98" spans="1:2" x14ac:dyDescent="0.25">
      <c r="A98" s="25" t="s">
        <v>137</v>
      </c>
      <c r="B98" s="25" t="str">
        <f>IF(Assignments!C6&lt;&gt;"",Assignments!C6,"")</f>
        <v/>
      </c>
    </row>
    <row r="99" spans="1:2" x14ac:dyDescent="0.25">
      <c r="A99" s="25" t="s">
        <v>135</v>
      </c>
      <c r="B99" s="25" t="s">
        <v>130</v>
      </c>
    </row>
    <row r="100" spans="1:2" x14ac:dyDescent="0.25">
      <c r="A100" s="25" t="s">
        <v>138</v>
      </c>
      <c r="B100" s="25" t="str">
        <f>IF(Assignments!C7&lt;&gt;"",Assignments!C7,"")</f>
        <v/>
      </c>
    </row>
    <row r="101" spans="1:2" x14ac:dyDescent="0.25">
      <c r="A101" s="25" t="s">
        <v>136</v>
      </c>
      <c r="B101" s="25" t="s">
        <v>131</v>
      </c>
    </row>
    <row r="102" spans="1:2" x14ac:dyDescent="0.25">
      <c r="A102" s="25" t="s">
        <v>139</v>
      </c>
      <c r="B102" s="25" t="str">
        <f>IF(Assignments!C8&lt;&gt;"",Assignments!C8,"")</f>
        <v/>
      </c>
    </row>
    <row r="103" spans="1:2" x14ac:dyDescent="0.25">
      <c r="A103" s="25" t="s">
        <v>74</v>
      </c>
      <c r="B103" s="27">
        <f>ABS(4-(COUNTBLANK(B95:B102)))</f>
        <v>0</v>
      </c>
    </row>
    <row r="104" spans="1:2" x14ac:dyDescent="0.25">
      <c r="A104" s="25" t="s">
        <v>50</v>
      </c>
      <c r="B104" s="27" t="str">
        <f>IF(Assignments!C9&lt;&gt;"",Assignments!C9,"")</f>
        <v/>
      </c>
    </row>
  </sheetData>
  <sheetProtection algorithmName="SHA-512" hashValue="2RideXuu9kZBJezWG/3MZbqYSqV5M6avPuScUlErQus3jldvCqKHnjwWuECCjlSI/8mex92ZPL4Cx20Va5jrpg==" saltValue="PxEKG9gG7sCRskerHpICAg==" spinCount="100000" sheet="1" objects="1" scenarios="1" selectLockedCells="1" selectUnlockedCells="1"/>
  <mergeCells count="1">
    <mergeCell ref="A1:B1"/>
  </mergeCells>
  <phoneticPr fontId="11" type="noConversion"/>
  <conditionalFormatting sqref="B95:B102 A1:A1048576">
    <cfRule type="duplicateValues" dxfId="1" priority="6"/>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B2:D36"/>
  <sheetViews>
    <sheetView tabSelected="1" topLeftCell="A19" workbookViewId="0">
      <selection activeCell="C30" sqref="C30"/>
    </sheetView>
  </sheetViews>
  <sheetFormatPr defaultColWidth="10.875" defaultRowHeight="24.95" customHeight="1" x14ac:dyDescent="0.25"/>
  <cols>
    <col min="1" max="1" width="10.875" style="1"/>
    <col min="2" max="2" width="60.875" style="2" customWidth="1"/>
    <col min="3" max="3" width="80.875" style="16" customWidth="1"/>
    <col min="4" max="4" width="50" style="19" customWidth="1"/>
    <col min="5" max="16384" width="10.875" style="1"/>
  </cols>
  <sheetData>
    <row r="2" spans="2:4" ht="39.950000000000003" customHeight="1" x14ac:dyDescent="0.25">
      <c r="B2" s="75" t="s">
        <v>39</v>
      </c>
      <c r="C2" s="75"/>
      <c r="D2" s="75"/>
    </row>
    <row r="3" spans="2:4" ht="33" customHeight="1" x14ac:dyDescent="0.25">
      <c r="B3" s="23"/>
      <c r="C3" s="24"/>
    </row>
    <row r="4" spans="2:4" ht="84.95" customHeight="1" x14ac:dyDescent="0.25">
      <c r="B4" s="72" t="s">
        <v>42</v>
      </c>
      <c r="C4" s="73"/>
      <c r="D4" s="74"/>
    </row>
    <row r="5" spans="2:4" ht="27" customHeight="1" x14ac:dyDescent="0.25">
      <c r="B5" s="4"/>
      <c r="C5" s="4"/>
    </row>
    <row r="6" spans="2:4" ht="36" customHeight="1" x14ac:dyDescent="0.25">
      <c r="B6" s="69" t="s">
        <v>183</v>
      </c>
      <c r="C6" s="70"/>
      <c r="D6" s="71"/>
    </row>
    <row r="7" spans="2:4" ht="36" customHeight="1" x14ac:dyDescent="0.25">
      <c r="B7" s="38" t="s">
        <v>0</v>
      </c>
      <c r="C7" s="35"/>
      <c r="D7" s="52" t="str">
        <f>IF(C7="","This information is mandatory","")</f>
        <v>This information is mandatory</v>
      </c>
    </row>
    <row r="8" spans="2:4" ht="36" customHeight="1" x14ac:dyDescent="0.25">
      <c r="B8" s="38" t="s">
        <v>1</v>
      </c>
      <c r="C8" s="35"/>
      <c r="D8" s="52" t="str">
        <f>IF(C8="","This information is mandatory","")</f>
        <v>This information is mandatory</v>
      </c>
    </row>
    <row r="9" spans="2:4" ht="36" customHeight="1" x14ac:dyDescent="0.25">
      <c r="B9" s="39" t="s">
        <v>185</v>
      </c>
      <c r="C9" s="36"/>
      <c r="D9" s="52" t="str">
        <f>IF(C9="","This information is mandatory",IF(OR(date_of_birth&lt;References!I1,date_of_birth&gt;References!I2),"Applicant doesn't meet the age criteria - Mandatory Requirement",""))</f>
        <v>This information is mandatory</v>
      </c>
    </row>
    <row r="10" spans="2:4" ht="36" customHeight="1" x14ac:dyDescent="0.25">
      <c r="B10" s="38" t="s">
        <v>3</v>
      </c>
      <c r="C10" s="37"/>
      <c r="D10" s="52" t="str">
        <f>IF(C10="","This information is mandatory",IF(AND(ISNUMBER(FIND("@",email_id)),ISNUMBER(FIND(".",email_id))),"","A valid email ID is mandatory"))</f>
        <v>This information is mandatory</v>
      </c>
    </row>
    <row r="11" spans="2:4" ht="36" customHeight="1" x14ac:dyDescent="0.25">
      <c r="B11" s="39" t="s">
        <v>186</v>
      </c>
      <c r="C11" s="35"/>
      <c r="D11" s="52" t="str">
        <f t="shared" ref="D11:D17" si="0">IF(C11="","This information is mandatory","")</f>
        <v>This information is mandatory</v>
      </c>
    </row>
    <row r="12" spans="2:4" ht="36" customHeight="1" x14ac:dyDescent="0.25">
      <c r="B12" s="38" t="s">
        <v>169</v>
      </c>
      <c r="C12" s="35"/>
      <c r="D12" s="52" t="str">
        <f t="shared" si="0"/>
        <v>This information is mandatory</v>
      </c>
    </row>
    <row r="13" spans="2:4" ht="36" customHeight="1" x14ac:dyDescent="0.25">
      <c r="B13" s="38" t="s">
        <v>170</v>
      </c>
      <c r="C13" s="35"/>
      <c r="D13" s="52" t="str">
        <f t="shared" si="0"/>
        <v>This information is mandatory</v>
      </c>
    </row>
    <row r="14" spans="2:4" ht="36" customHeight="1" x14ac:dyDescent="0.25">
      <c r="B14" s="38" t="s">
        <v>9</v>
      </c>
      <c r="C14" s="35"/>
      <c r="D14" s="52" t="str">
        <f t="shared" si="0"/>
        <v>This information is mandatory</v>
      </c>
    </row>
    <row r="15" spans="2:4" ht="36" customHeight="1" x14ac:dyDescent="0.25">
      <c r="B15" s="38" t="s">
        <v>7</v>
      </c>
      <c r="C15" s="35"/>
      <c r="D15" s="52" t="str">
        <f t="shared" si="0"/>
        <v>This information is mandatory</v>
      </c>
    </row>
    <row r="16" spans="2:4" ht="36" customHeight="1" x14ac:dyDescent="0.25">
      <c r="B16" s="38" t="s">
        <v>8</v>
      </c>
      <c r="C16" s="35"/>
      <c r="D16" s="52" t="str">
        <f t="shared" si="0"/>
        <v>This information is mandatory</v>
      </c>
    </row>
    <row r="17" spans="2:4" ht="36" customHeight="1" x14ac:dyDescent="0.25">
      <c r="B17" s="38" t="s">
        <v>10</v>
      </c>
      <c r="C17" s="35"/>
      <c r="D17" s="52" t="str">
        <f t="shared" si="0"/>
        <v>This information is mandatory</v>
      </c>
    </row>
    <row r="18" spans="2:4" ht="36" customHeight="1" x14ac:dyDescent="0.25">
      <c r="B18" s="39" t="s">
        <v>184</v>
      </c>
      <c r="C18" s="35"/>
      <c r="D18" s="52"/>
    </row>
    <row r="19" spans="2:4" ht="36" customHeight="1" x14ac:dyDescent="0.25">
      <c r="B19" s="38" t="s">
        <v>12</v>
      </c>
      <c r="C19" s="35"/>
      <c r="D19" s="52" t="str">
        <f>IF(C19="","This information is mandatory","")</f>
        <v>This information is mandatory</v>
      </c>
    </row>
    <row r="20" spans="2:4" ht="36" customHeight="1" x14ac:dyDescent="0.25">
      <c r="B20" s="38" t="s">
        <v>13</v>
      </c>
      <c r="C20" s="35"/>
      <c r="D20" s="52" t="str">
        <f>IF(C20="","This information is mandatory","")</f>
        <v>This information is mandatory</v>
      </c>
    </row>
    <row r="21" spans="2:4" ht="36" customHeight="1" x14ac:dyDescent="0.25">
      <c r="B21" s="38" t="s">
        <v>14</v>
      </c>
      <c r="C21" s="35"/>
      <c r="D21" s="52" t="str">
        <f>IF(C21="","This information is mandatory","")</f>
        <v>This information is mandatory</v>
      </c>
    </row>
    <row r="22" spans="2:4" ht="36" customHeight="1" x14ac:dyDescent="0.25">
      <c r="B22" s="39" t="s">
        <v>187</v>
      </c>
      <c r="C22" s="35"/>
      <c r="D22" s="52" t="str">
        <f>IF(C22="","This information is mandatory","")</f>
        <v>This information is mandatory</v>
      </c>
    </row>
    <row r="23" spans="2:4" ht="36" customHeight="1" x14ac:dyDescent="0.25">
      <c r="B23" s="38" t="s">
        <v>15</v>
      </c>
      <c r="C23" s="35"/>
      <c r="D23" s="52" t="str">
        <f>IF(AND(C22="Yes",C23=""),"Since you have indicated that you have a passport, this information is mandatory","")</f>
        <v/>
      </c>
    </row>
    <row r="24" spans="2:4" ht="36" customHeight="1" x14ac:dyDescent="0.25">
      <c r="B24" s="66" t="s">
        <v>109</v>
      </c>
      <c r="C24" s="67"/>
      <c r="D24" s="68"/>
    </row>
    <row r="25" spans="2:4" ht="36" customHeight="1" x14ac:dyDescent="0.25">
      <c r="B25" s="40" t="s">
        <v>188</v>
      </c>
      <c r="C25" s="17" t="s">
        <v>112</v>
      </c>
      <c r="D25" s="53" t="str">
        <f>IF(C25="","This information is mandatory","")</f>
        <v/>
      </c>
    </row>
    <row r="26" spans="2:4" ht="36" customHeight="1" x14ac:dyDescent="0.25">
      <c r="B26" s="41" t="str">
        <f>$C$25&amp;" First/Given Name"</f>
        <v>Guardian First/Given Name</v>
      </c>
      <c r="C26" s="17"/>
      <c r="D26" s="53" t="str">
        <f>IF(C26="","This information is mandatory","")</f>
        <v>This information is mandatory</v>
      </c>
    </row>
    <row r="27" spans="2:4" ht="36" customHeight="1" x14ac:dyDescent="0.25">
      <c r="B27" s="41" t="str">
        <f>$C$25&amp;" Last/Family Name"</f>
        <v>Guardian Last/Family Name</v>
      </c>
      <c r="C27" s="17"/>
      <c r="D27" s="53" t="str">
        <f>IF(C27="","This information is mandatory","")</f>
        <v>This information is mandatory</v>
      </c>
    </row>
    <row r="28" spans="2:4" ht="36" customHeight="1" x14ac:dyDescent="0.25">
      <c r="B28" s="41" t="str">
        <f>$C$25&amp;" Occupation "&amp; CHAR(10) &amp;
"(Please select from dropdown)"</f>
        <v>Guardian Occupation 
(Please select from dropdown)</v>
      </c>
      <c r="C28" s="17"/>
      <c r="D28" s="53" t="str">
        <f t="shared" ref="D28" si="1">IF(C28="","This information is mandatory","")</f>
        <v>This information is mandatory</v>
      </c>
    </row>
    <row r="29" spans="2:4" ht="36" customHeight="1" x14ac:dyDescent="0.25">
      <c r="B29" s="41" t="str">
        <f>$C$25&amp;" Email ID"</f>
        <v>Guardian Email ID</v>
      </c>
      <c r="C29" s="18"/>
      <c r="D29" s="53" t="str">
        <f>IF(C29="","This information is mandatory. If not available, use the student's or NGO's email ID",IF(AND(ISNUMBER(FIND("@",C29)),ISNUMBER(FIND(".",C29))),"","A valid email ID is mandatory"))</f>
        <v>This information is mandatory. If not available, use the student's or NGO's email ID</v>
      </c>
    </row>
    <row r="30" spans="2:4" ht="36" customHeight="1" x14ac:dyDescent="0.25">
      <c r="B30" s="41" t="str">
        <f>$C$25&amp;" Mobile Number"</f>
        <v>Guardian Mobile Number</v>
      </c>
      <c r="C30" s="17"/>
      <c r="D30" s="53" t="str">
        <f>IF(C30="","This information is mandatory","")</f>
        <v>This information is mandatory</v>
      </c>
    </row>
    <row r="31" spans="2:4" ht="36" customHeight="1" x14ac:dyDescent="0.25">
      <c r="B31" s="41" t="str">
        <f>IF($C$25="Father","Mother First/Given Name",IF($C$25="Mother","Father First/Given Name",""))</f>
        <v/>
      </c>
      <c r="C31" s="17"/>
      <c r="D31" s="53" t="str">
        <f>IF(B31&lt;&gt;"",IF(C31="", "This information is mandatory",""),"")</f>
        <v/>
      </c>
    </row>
    <row r="32" spans="2:4" ht="36" customHeight="1" x14ac:dyDescent="0.25">
      <c r="B32" s="41" t="str">
        <f>IF($C$25="Father","Mother Last/Family Name",IF($C$25="Mother","Father Last/Family Name",""))</f>
        <v/>
      </c>
      <c r="C32" s="17"/>
      <c r="D32" s="53" t="str">
        <f>IF(B32&lt;&gt;"",IF(C32="", "This information is mandatory",""),"")</f>
        <v/>
      </c>
    </row>
    <row r="33" spans="2:4" ht="36" customHeight="1" x14ac:dyDescent="0.25">
      <c r="B33" s="41" t="str">
        <f>IF($C$25="Father","Mother Occupation.  (Please select from dropdown)",IF($C$25="Mother","Father Occupation.  (Please select from dropdown)",""))</f>
        <v/>
      </c>
      <c r="C33" s="17"/>
      <c r="D33" s="53"/>
    </row>
    <row r="34" spans="2:4" ht="36" customHeight="1" x14ac:dyDescent="0.25">
      <c r="B34" s="41" t="str">
        <f>IF($C$25="Father","Mother Email ID",IF($C$25="Mother","Father Email ID",""))</f>
        <v/>
      </c>
      <c r="C34" s="18"/>
      <c r="D34" s="53" t="str">
        <f>IF(C34&lt;&gt;"",IF(AND(ISNUMBER(FIND("@",C34)),ISNUMBER(FIND(".",C34))),"","Please enter a valid email ID. A valid email ID is mandatory"),"")</f>
        <v/>
      </c>
    </row>
    <row r="35" spans="2:4" ht="36" customHeight="1" x14ac:dyDescent="0.25">
      <c r="B35" s="41" t="str">
        <f>IF($C$25="Father","Mother Mobile Number",IF($C$25="Mother","Father Mobile Number",""))</f>
        <v/>
      </c>
      <c r="C35" s="17"/>
      <c r="D35" s="53"/>
    </row>
    <row r="36" spans="2:4" ht="99.95" customHeight="1" x14ac:dyDescent="0.25">
      <c r="B36" s="42" t="s">
        <v>149</v>
      </c>
      <c r="C36" s="17"/>
      <c r="D36" s="53"/>
    </row>
  </sheetData>
  <sheetProtection algorithmName="SHA-512" hashValue="Vn3cwVjJ8h3jxYuPJ/wHmMLpNfY6OknC0jED3rZOlBoyXbYSvz9D3QAzXsgFgLGZxa1k3IHrtf4tU9nQaK/hUg==" saltValue="8OQ/KFsBUYh/7VjSz7sLeQ==" spinCount="100000" sheet="1" selectLockedCells="1"/>
  <mergeCells count="4">
    <mergeCell ref="B24:D24"/>
    <mergeCell ref="B6:D6"/>
    <mergeCell ref="B4:D4"/>
    <mergeCell ref="B2:D2"/>
  </mergeCells>
  <dataValidations count="1">
    <dataValidation type="textLength" operator="greaterThan" allowBlank="1" showInputMessage="1" showErrorMessage="1" sqref="C7">
      <formula1>0</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References!$G$1:$G$3</xm:f>
          </x14:formula1>
          <xm:sqref>C25</xm:sqref>
        </x14:dataValidation>
        <x14:dataValidation type="list" allowBlank="1" showInputMessage="1" showErrorMessage="1">
          <x14:formula1>
            <xm:f>References!$H$1:$H$3</xm:f>
          </x14:formula1>
          <xm:sqref>C11</xm:sqref>
        </x14:dataValidation>
        <x14:dataValidation type="list" allowBlank="1" showInputMessage="1" showErrorMessage="1">
          <x14:formula1>
            <xm:f>References!$C$1:$C$2</xm:f>
          </x14:formula1>
          <xm:sqref>C22</xm:sqref>
        </x14:dataValidation>
        <x14:dataValidation type="list" allowBlank="1" showInputMessage="1" showErrorMessage="1">
          <x14:formula1>
            <xm:f>References!$J$1:$J$6</xm:f>
          </x14:formula1>
          <xm:sqref>C28</xm:sqref>
        </x14:dataValidation>
        <x14:dataValidation type="list" allowBlank="1" showInputMessage="1" showErrorMessage="1">
          <x14:formula1>
            <xm:f>References!J1:J6</xm:f>
          </x14:formula1>
          <xm:sqref>C33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D8"/>
  <sheetViews>
    <sheetView workbookViewId="0">
      <selection activeCell="B9" sqref="B9"/>
    </sheetView>
  </sheetViews>
  <sheetFormatPr defaultColWidth="10.875" defaultRowHeight="24.95" customHeight="1" x14ac:dyDescent="0.25"/>
  <cols>
    <col min="1" max="1" width="10.875" style="1"/>
    <col min="2" max="2" width="60.875" style="2" customWidth="1"/>
    <col min="3" max="3" width="80.875" style="16" customWidth="1"/>
    <col min="4" max="4" width="50" style="30" customWidth="1"/>
    <col min="5" max="16384" width="10.875" style="1"/>
  </cols>
  <sheetData>
    <row r="2" spans="2:4" ht="39.950000000000003" customHeight="1" x14ac:dyDescent="0.25">
      <c r="B2" s="75" t="s">
        <v>207</v>
      </c>
      <c r="C2" s="75"/>
      <c r="D2" s="75"/>
    </row>
    <row r="3" spans="2:4" ht="33" customHeight="1" x14ac:dyDescent="0.25">
      <c r="B3" s="23"/>
      <c r="C3" s="24"/>
    </row>
    <row r="4" spans="2:4" ht="27" customHeight="1" x14ac:dyDescent="0.25">
      <c r="B4" s="4"/>
      <c r="C4" s="4"/>
    </row>
    <row r="5" spans="2:4" ht="36" customHeight="1" x14ac:dyDescent="0.25">
      <c r="B5" s="44" t="s">
        <v>182</v>
      </c>
      <c r="C5" s="45" t="str">
        <f>'Personal Details'!C7&amp;" "&amp;'Personal Details'!C8</f>
        <v xml:space="preserve"> </v>
      </c>
      <c r="D5" s="54" t="str">
        <f>IF(C5="","This information is mandatory","")</f>
        <v/>
      </c>
    </row>
    <row r="6" spans="2:4" ht="36" customHeight="1" x14ac:dyDescent="0.25">
      <c r="B6" s="44" t="s">
        <v>181</v>
      </c>
      <c r="C6" s="46">
        <f ca="1">TODAY()</f>
        <v>45188</v>
      </c>
      <c r="D6" s="54" t="str">
        <f ca="1">IF(C6="","This information is mandatory","")</f>
        <v/>
      </c>
    </row>
    <row r="7" spans="2:4" ht="72" x14ac:dyDescent="0.25">
      <c r="B7" s="47" t="s">
        <v>189</v>
      </c>
      <c r="C7" s="48"/>
      <c r="D7" s="54" t="str">
        <f>IF(C7&lt;&gt;"Yes", "Parent consent is mandatory. The application cannot be submitted without the parent's consent","")</f>
        <v>Parent consent is mandatory. The application cannot be submitted without the parent's consent</v>
      </c>
    </row>
    <row r="8" spans="2:4" ht="234" x14ac:dyDescent="0.25">
      <c r="B8" s="47" t="s">
        <v>212</v>
      </c>
      <c r="C8" s="48"/>
      <c r="D8" s="54" t="str">
        <f>IF(C8&lt;&gt;"Yes", "This is mandatory. Parents/Guardians must agree to submit a means-testing form if their ward is selected","")</f>
        <v>This is mandatory. Parents/Guardians must agree to submit a means-testing form if their ward is selected</v>
      </c>
    </row>
  </sheetData>
  <sheetProtection algorithmName="SHA-512" hashValue="5MoWCSM7g+83FSNklhsJCtZsmQJu9p5uEwd+SdNdejc646cON5psojX5QMr5H0FOP4tsIDFoQiMIibD5piOooA==" saltValue="+McVGAnDLLaxZ0O+S5GX/w==" spinCount="100000" sheet="1" selectLockedCells="1"/>
  <mergeCells count="1">
    <mergeCell ref="B2:D2"/>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References!$C$1:$C$2</xm:f>
          </x14:formula1>
          <xm:sqref>C7:C8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2:D23"/>
  <sheetViews>
    <sheetView topLeftCell="A7" workbookViewId="0">
      <selection activeCell="C8" sqref="C8"/>
    </sheetView>
  </sheetViews>
  <sheetFormatPr defaultColWidth="10.875" defaultRowHeight="24.95" customHeight="1" x14ac:dyDescent="0.25"/>
  <cols>
    <col min="1" max="1" width="10.875" style="1"/>
    <col min="2" max="2" width="60.875" style="11" customWidth="1"/>
    <col min="3" max="3" width="80.875" style="1" customWidth="1"/>
    <col min="4" max="4" width="40.875" style="12" customWidth="1"/>
    <col min="5" max="16384" width="10.875" style="1"/>
  </cols>
  <sheetData>
    <row r="2" spans="2:4" ht="39.950000000000003" customHeight="1" x14ac:dyDescent="0.25">
      <c r="B2" s="76" t="s">
        <v>208</v>
      </c>
      <c r="C2" s="76"/>
      <c r="D2" s="76"/>
    </row>
    <row r="3" spans="2:4" ht="39.950000000000003" customHeight="1" x14ac:dyDescent="0.25">
      <c r="B3" s="22"/>
      <c r="C3" s="3"/>
    </row>
    <row r="4" spans="2:4" ht="93.95" customHeight="1" x14ac:dyDescent="0.25">
      <c r="B4" s="77" t="s">
        <v>43</v>
      </c>
      <c r="C4" s="78"/>
      <c r="D4" s="78"/>
    </row>
    <row r="5" spans="2:4" ht="39.950000000000003" customHeight="1" x14ac:dyDescent="0.25">
      <c r="B5" s="5"/>
    </row>
    <row r="6" spans="2:4" ht="72.599999999999994" customHeight="1" x14ac:dyDescent="0.25">
      <c r="B6" s="39" t="s">
        <v>190</v>
      </c>
      <c r="C6" s="49"/>
      <c r="D6" s="55" t="str">
        <f t="shared" ref="D6:D11" si="0">IF(C6="","This information is mandatory","")</f>
        <v>This information is mandatory</v>
      </c>
    </row>
    <row r="7" spans="2:4" ht="150" customHeight="1" x14ac:dyDescent="0.25">
      <c r="B7" s="39" t="s">
        <v>16</v>
      </c>
      <c r="C7" s="50"/>
      <c r="D7" s="55" t="str">
        <f t="shared" si="0"/>
        <v>This information is mandatory</v>
      </c>
    </row>
    <row r="8" spans="2:4" ht="72.599999999999994" customHeight="1" x14ac:dyDescent="0.25">
      <c r="B8" s="39" t="s">
        <v>191</v>
      </c>
      <c r="C8" s="49"/>
      <c r="D8" s="55" t="str">
        <f t="shared" si="0"/>
        <v>This information is mandatory</v>
      </c>
    </row>
    <row r="9" spans="2:4" ht="150" customHeight="1" x14ac:dyDescent="0.25">
      <c r="B9" s="39" t="s">
        <v>16</v>
      </c>
      <c r="C9" s="50"/>
      <c r="D9" s="55" t="str">
        <f t="shared" si="0"/>
        <v>This information is mandatory</v>
      </c>
    </row>
    <row r="10" spans="2:4" ht="72.599999999999994" customHeight="1" x14ac:dyDescent="0.25">
      <c r="B10" s="39" t="s">
        <v>192</v>
      </c>
      <c r="C10" s="49"/>
      <c r="D10" s="55" t="str">
        <f t="shared" si="0"/>
        <v>This information is mandatory</v>
      </c>
    </row>
    <row r="11" spans="2:4" ht="150" customHeight="1" x14ac:dyDescent="0.25">
      <c r="B11" s="39" t="s">
        <v>16</v>
      </c>
      <c r="C11" s="50"/>
      <c r="D11" s="55" t="str">
        <f t="shared" si="0"/>
        <v>This information is mandatory</v>
      </c>
    </row>
    <row r="12" spans="2:4" ht="72.599999999999994" customHeight="1" x14ac:dyDescent="0.25">
      <c r="B12" s="39" t="s">
        <v>193</v>
      </c>
      <c r="C12" s="49"/>
      <c r="D12" s="55"/>
    </row>
    <row r="13" spans="2:4" ht="150" customHeight="1" x14ac:dyDescent="0.25">
      <c r="B13" s="39" t="s">
        <v>16</v>
      </c>
      <c r="C13" s="50"/>
      <c r="D13" s="55"/>
    </row>
    <row r="14" spans="2:4" ht="72.599999999999994" customHeight="1" x14ac:dyDescent="0.25">
      <c r="B14" s="39" t="s">
        <v>194</v>
      </c>
      <c r="C14" s="49"/>
      <c r="D14" s="55"/>
    </row>
    <row r="15" spans="2:4" ht="150" customHeight="1" x14ac:dyDescent="0.25">
      <c r="B15" s="39" t="s">
        <v>16</v>
      </c>
      <c r="C15" s="50"/>
      <c r="D15" s="55"/>
    </row>
    <row r="16" spans="2:4" ht="72.599999999999994" customHeight="1" x14ac:dyDescent="0.25">
      <c r="B16" s="39" t="s">
        <v>195</v>
      </c>
      <c r="C16" s="49"/>
      <c r="D16" s="55" t="str">
        <f>IF(C16="","This information is mandatory","")</f>
        <v>This information is mandatory</v>
      </c>
    </row>
    <row r="17" spans="2:4" ht="72.599999999999994" customHeight="1" x14ac:dyDescent="0.25">
      <c r="B17" s="39" t="s">
        <v>196</v>
      </c>
      <c r="C17" s="49"/>
      <c r="D17" s="55" t="str">
        <f>IF(C17="","This information is mandatory","")</f>
        <v>This information is mandatory</v>
      </c>
    </row>
    <row r="18" spans="2:4" ht="72.599999999999994" customHeight="1" x14ac:dyDescent="0.25">
      <c r="B18" s="39" t="s">
        <v>197</v>
      </c>
      <c r="C18" s="49"/>
      <c r="D18" s="55" t="str">
        <f t="shared" ref="D18" si="1">IF(C18="","This information is mandatory","")</f>
        <v>This information is mandatory</v>
      </c>
    </row>
    <row r="19" spans="2:4" ht="72.599999999999994" customHeight="1" x14ac:dyDescent="0.25">
      <c r="B19" s="39" t="s">
        <v>198</v>
      </c>
      <c r="C19" s="49"/>
      <c r="D19" s="55" t="str">
        <f>IF(AND(C18="Yes",C19=""),"This is mandatory","")</f>
        <v/>
      </c>
    </row>
    <row r="20" spans="2:4" ht="72.599999999999994" customHeight="1" x14ac:dyDescent="0.25">
      <c r="B20" s="39" t="s">
        <v>21</v>
      </c>
      <c r="C20" s="49"/>
      <c r="D20" s="55" t="str">
        <f>IF(AND(C18="Yes",C20=""),"This is mandatory","")</f>
        <v/>
      </c>
    </row>
    <row r="21" spans="2:4" ht="72.599999999999994" customHeight="1" x14ac:dyDescent="0.25">
      <c r="B21" s="39" t="s">
        <v>199</v>
      </c>
      <c r="C21" s="49"/>
      <c r="D21" s="55" t="str">
        <f>IF(C21="","This is mandatory information","")</f>
        <v>This is mandatory information</v>
      </c>
    </row>
    <row r="22" spans="2:4" ht="72.599999999999994" customHeight="1" x14ac:dyDescent="0.25">
      <c r="B22" s="39" t="s">
        <v>23</v>
      </c>
      <c r="C22" s="49"/>
      <c r="D22" s="55" t="str">
        <f>IF(AND(ISNUMBER(FIND("Other",C21)),C22=""),"This is mandatory","")</f>
        <v/>
      </c>
    </row>
    <row r="23" spans="2:4" ht="152.1" customHeight="1" x14ac:dyDescent="0.25">
      <c r="B23" s="39" t="s">
        <v>171</v>
      </c>
      <c r="C23" s="50"/>
      <c r="D23" s="55" t="str">
        <f>IF(C23="","This information is mandatory","")</f>
        <v>This information is mandatory</v>
      </c>
    </row>
  </sheetData>
  <sheetProtection algorithmName="SHA-512" hashValue="GcI8P6sAOKBFo3gy4s+zT4g6KLi/PbNmpoKNqpbhy7RzbatUs+Ryl0gQrpq/I+KRpsKeZghGuNb+9iCiZmWEAQ==" saltValue="dWJf5XIzmKlxpHfT1tkksA==" spinCount="100000" sheet="1" selectLockedCells="1"/>
  <mergeCells count="2">
    <mergeCell ref="B2:D2"/>
    <mergeCell ref="B4:D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References!$C$1:$C$2</xm:f>
          </x14:formula1>
          <xm:sqref>C16:C18</xm:sqref>
        </x14:dataValidation>
        <x14:dataValidation type="list" allowBlank="1" showInputMessage="1" showErrorMessage="1">
          <x14:formula1>
            <xm:f>References!$B$1:$B$7</xm:f>
          </x14:formula1>
          <xm:sqref>C21</xm:sqref>
        </x14:dataValidation>
        <x14:dataValidation type="list" allowBlank="1" showInputMessage="1" showErrorMessage="1">
          <x14:formula1>
            <xm:f>References!$A$2:$A$19</xm:f>
          </x14:formula1>
          <xm:sqref>C6 C19 C14 C12 C10 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B2:D18"/>
  <sheetViews>
    <sheetView topLeftCell="A4" workbookViewId="0">
      <selection activeCell="C12" sqref="C12"/>
    </sheetView>
  </sheetViews>
  <sheetFormatPr defaultColWidth="10.875" defaultRowHeight="24.95" customHeight="1" x14ac:dyDescent="0.25"/>
  <cols>
    <col min="1" max="1" width="10.875" style="9"/>
    <col min="2" max="2" width="69.625" style="10" bestFit="1" customWidth="1"/>
    <col min="3" max="3" width="80.875" style="15" customWidth="1"/>
    <col min="4" max="4" width="51.5" style="20" customWidth="1"/>
    <col min="5" max="16384" width="10.875" style="9"/>
  </cols>
  <sheetData>
    <row r="2" spans="2:4" ht="39.950000000000003" customHeight="1" x14ac:dyDescent="0.25">
      <c r="B2" s="79" t="s">
        <v>209</v>
      </c>
      <c r="C2" s="79"/>
      <c r="D2" s="79"/>
    </row>
    <row r="3" spans="2:4" ht="39.950000000000003" customHeight="1" x14ac:dyDescent="0.25">
      <c r="B3" s="6"/>
      <c r="C3" s="14"/>
    </row>
    <row r="4" spans="2:4" ht="36" customHeight="1" x14ac:dyDescent="0.25">
      <c r="B4" s="44" t="s">
        <v>24</v>
      </c>
      <c r="C4" s="51"/>
      <c r="D4" s="52" t="str">
        <f>IF(C4="","This information is mandatory","")</f>
        <v>This information is mandatory</v>
      </c>
    </row>
    <row r="5" spans="2:4" ht="36" customHeight="1" x14ac:dyDescent="0.25">
      <c r="B5" s="44" t="s">
        <v>172</v>
      </c>
      <c r="C5" s="51"/>
      <c r="D5" s="52" t="str">
        <f>IF(C5="","This information is mandatory","")</f>
        <v>This information is mandatory</v>
      </c>
    </row>
    <row r="6" spans="2:4" ht="36" customHeight="1" x14ac:dyDescent="0.25">
      <c r="B6" s="44" t="s">
        <v>173</v>
      </c>
      <c r="C6" s="51"/>
      <c r="D6" s="52" t="str">
        <f>IF(C6="","This information is mandatory","")</f>
        <v>This information is mandatory</v>
      </c>
    </row>
    <row r="7" spans="2:4" ht="36" customHeight="1" x14ac:dyDescent="0.25">
      <c r="B7" s="44" t="s">
        <v>174</v>
      </c>
      <c r="C7" s="37"/>
      <c r="D7" s="52" t="str">
        <f>IF(C7="","This information is mandatory. If unavailable, please use the NGO's email ID",IF(AND(ISNUMBER(FIND("@",C7)),ISNUMBER(FIND(".",C7))),"","A valid email ID is mandatory"))</f>
        <v>This information is mandatory. If unavailable, please use the NGO's email ID</v>
      </c>
    </row>
    <row r="8" spans="2:4" ht="36" customHeight="1" x14ac:dyDescent="0.25">
      <c r="B8" s="44" t="s">
        <v>175</v>
      </c>
      <c r="C8" s="51"/>
      <c r="D8" s="52" t="str">
        <f>IF(C8="","This information is mandatory","")</f>
        <v>This information is mandatory</v>
      </c>
    </row>
    <row r="9" spans="2:4" ht="36" customHeight="1" x14ac:dyDescent="0.25">
      <c r="B9" s="47" t="s">
        <v>184</v>
      </c>
      <c r="C9" s="51"/>
      <c r="D9" s="52" t="str">
        <f>IF(C9="","This information is mandatory. If unavailable, please use the NGO's contact number","")</f>
        <v>This information is mandatory. If unavailable, please use the NGO's contact number</v>
      </c>
    </row>
    <row r="10" spans="2:4" ht="36" customHeight="1" x14ac:dyDescent="0.25">
      <c r="B10" s="44" t="s">
        <v>25</v>
      </c>
      <c r="C10" s="51"/>
      <c r="D10" s="52" t="str">
        <f t="shared" ref="D10:D16" si="0">IF(C10="","This information is mandatory","")</f>
        <v>This information is mandatory</v>
      </c>
    </row>
    <row r="11" spans="2:4" ht="36" customHeight="1" x14ac:dyDescent="0.25">
      <c r="B11" s="44" t="s">
        <v>26</v>
      </c>
      <c r="C11" s="51"/>
      <c r="D11" s="52" t="str">
        <f t="shared" si="0"/>
        <v>This information is mandatory</v>
      </c>
    </row>
    <row r="12" spans="2:4" ht="36" customHeight="1" x14ac:dyDescent="0.25">
      <c r="B12" s="44" t="s">
        <v>9</v>
      </c>
      <c r="C12" s="51"/>
      <c r="D12" s="52" t="str">
        <f t="shared" si="0"/>
        <v>This information is mandatory</v>
      </c>
    </row>
    <row r="13" spans="2:4" ht="36" customHeight="1" x14ac:dyDescent="0.25">
      <c r="B13" s="44" t="s">
        <v>7</v>
      </c>
      <c r="C13" s="51"/>
      <c r="D13" s="52" t="str">
        <f t="shared" si="0"/>
        <v>This information is mandatory</v>
      </c>
    </row>
    <row r="14" spans="2:4" ht="36" customHeight="1" x14ac:dyDescent="0.25">
      <c r="B14" s="44" t="s">
        <v>8</v>
      </c>
      <c r="C14" s="51"/>
      <c r="D14" s="52" t="str">
        <f t="shared" si="0"/>
        <v>This information is mandatory</v>
      </c>
    </row>
    <row r="15" spans="2:4" ht="36" customHeight="1" x14ac:dyDescent="0.25">
      <c r="B15" s="44" t="s">
        <v>10</v>
      </c>
      <c r="C15" s="51"/>
      <c r="D15" s="52" t="str">
        <f t="shared" si="0"/>
        <v>This information is mandatory</v>
      </c>
    </row>
    <row r="16" spans="2:4" ht="36" customHeight="1" x14ac:dyDescent="0.25">
      <c r="B16" s="47" t="s">
        <v>200</v>
      </c>
      <c r="C16" s="36"/>
      <c r="D16" s="52" t="str">
        <f t="shared" si="0"/>
        <v>This information is mandatory</v>
      </c>
    </row>
    <row r="17" spans="2:4" ht="36" x14ac:dyDescent="0.25">
      <c r="B17" s="47" t="s">
        <v>201</v>
      </c>
      <c r="C17" s="36"/>
      <c r="D17" s="52" t="str">
        <f>IF(C17="","This information is mandatory",IF(C16&gt;C17,"Looks like and invalid date. Your school joining date cannot be greater than your school leaving date",""))</f>
        <v>This information is mandatory</v>
      </c>
    </row>
    <row r="18" spans="2:4" ht="18" x14ac:dyDescent="0.25"/>
  </sheetData>
  <sheetProtection algorithmName="SHA-512" hashValue="zXTKfP0wSrEBp9ZmU6aO67wnXYd50EgwVLAf0tmV5zr1uCZtAq4Xv0TXsRSXEW6oAQZerCDNuf3pWWu7w1/3+g==" saltValue="4gfNYOkZKVcIa8CUYDKqRw==" spinCount="100000" sheet="1" selectLockedCells="1"/>
  <mergeCells count="1">
    <mergeCell ref="B2:D2"/>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References!$E$1:$E$2</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D33"/>
  <sheetViews>
    <sheetView workbookViewId="0">
      <selection activeCell="C15" sqref="C15"/>
    </sheetView>
  </sheetViews>
  <sheetFormatPr defaultColWidth="10.875" defaultRowHeight="18" x14ac:dyDescent="0.25"/>
  <cols>
    <col min="1" max="1" width="10.875" style="1"/>
    <col min="2" max="2" width="74.125" style="2" bestFit="1" customWidth="1"/>
    <col min="3" max="3" width="80.875" style="16" customWidth="1"/>
    <col min="4" max="4" width="40.875" style="3" customWidth="1"/>
    <col min="5" max="16384" width="10.875" style="1"/>
  </cols>
  <sheetData>
    <row r="2" spans="2:4" ht="39.950000000000003" customHeight="1" x14ac:dyDescent="0.25">
      <c r="B2" s="79" t="s">
        <v>210</v>
      </c>
      <c r="C2" s="79"/>
      <c r="D2" s="79"/>
    </row>
    <row r="3" spans="2:4" ht="27" customHeight="1" x14ac:dyDescent="0.25">
      <c r="B3" s="83"/>
      <c r="C3" s="83"/>
      <c r="D3" s="83"/>
    </row>
    <row r="4" spans="2:4" ht="36" customHeight="1" x14ac:dyDescent="0.25">
      <c r="B4" s="43" t="s">
        <v>202</v>
      </c>
      <c r="C4" s="17"/>
      <c r="D4" s="58" t="str">
        <f t="shared" ref="D4:D5" si="0">IF(C4="","This information is mandatory","")</f>
        <v>This information is mandatory</v>
      </c>
    </row>
    <row r="5" spans="2:4" ht="36" customHeight="1" x14ac:dyDescent="0.25">
      <c r="B5" s="43" t="s">
        <v>203</v>
      </c>
      <c r="C5" s="17"/>
      <c r="D5" s="58" t="str">
        <f t="shared" si="0"/>
        <v>This information is mandatory</v>
      </c>
    </row>
    <row r="6" spans="2:4" ht="36" customHeight="1" x14ac:dyDescent="0.25">
      <c r="B6" s="80" t="s">
        <v>82</v>
      </c>
      <c r="C6" s="81"/>
      <c r="D6" s="82"/>
    </row>
    <row r="7" spans="2:4" ht="36" customHeight="1" x14ac:dyDescent="0.25">
      <c r="B7" s="56" t="s">
        <v>36</v>
      </c>
      <c r="C7" s="17"/>
      <c r="D7" s="58"/>
    </row>
    <row r="8" spans="2:4" ht="36" customHeight="1" x14ac:dyDescent="0.25">
      <c r="B8" s="56" t="s">
        <v>81</v>
      </c>
      <c r="C8" s="17"/>
      <c r="D8" s="58"/>
    </row>
    <row r="9" spans="2:4" ht="36" customHeight="1" x14ac:dyDescent="0.25">
      <c r="B9" s="56" t="s">
        <v>77</v>
      </c>
      <c r="C9" s="17"/>
      <c r="D9" s="58" t="str">
        <f t="shared" ref="D9:D12" si="1">IF(C9="","This information is mandatory","")</f>
        <v>This information is mandatory</v>
      </c>
    </row>
    <row r="10" spans="2:4" ht="36" customHeight="1" x14ac:dyDescent="0.25">
      <c r="B10" s="56" t="s">
        <v>78</v>
      </c>
      <c r="C10" s="17"/>
      <c r="D10" s="58" t="str">
        <f t="shared" si="1"/>
        <v>This information is mandatory</v>
      </c>
    </row>
    <row r="11" spans="2:4" ht="36" customHeight="1" x14ac:dyDescent="0.25">
      <c r="B11" s="57" t="s">
        <v>144</v>
      </c>
      <c r="C11" s="17"/>
      <c r="D11" s="58" t="str">
        <f t="shared" si="1"/>
        <v>This information is mandatory</v>
      </c>
    </row>
    <row r="12" spans="2:4" ht="36" customHeight="1" x14ac:dyDescent="0.25">
      <c r="B12" s="57" t="s">
        <v>176</v>
      </c>
      <c r="C12" s="17"/>
      <c r="D12" s="58" t="str">
        <f t="shared" si="1"/>
        <v>This information is mandatory</v>
      </c>
    </row>
    <row r="13" spans="2:4" ht="36" customHeight="1" x14ac:dyDescent="0.25">
      <c r="B13" s="80" t="s">
        <v>83</v>
      </c>
      <c r="C13" s="81"/>
      <c r="D13" s="82"/>
    </row>
    <row r="14" spans="2:4" ht="36" customHeight="1" x14ac:dyDescent="0.25">
      <c r="B14" s="56" t="s">
        <v>36</v>
      </c>
      <c r="C14" s="17"/>
      <c r="D14" s="58"/>
    </row>
    <row r="15" spans="2:4" ht="36" customHeight="1" x14ac:dyDescent="0.25">
      <c r="B15" s="56" t="s">
        <v>81</v>
      </c>
      <c r="C15" s="17"/>
      <c r="D15" s="58"/>
    </row>
    <row r="16" spans="2:4" ht="36" customHeight="1" x14ac:dyDescent="0.25">
      <c r="B16" s="56" t="s">
        <v>77</v>
      </c>
      <c r="C16" s="17"/>
      <c r="D16" s="58" t="str">
        <f>IF(AND(C5=References!$F$2,Marks!C16=""),"This information is mandatory","")</f>
        <v/>
      </c>
    </row>
    <row r="17" spans="2:4" ht="36" customHeight="1" x14ac:dyDescent="0.25">
      <c r="B17" s="56" t="s">
        <v>78</v>
      </c>
      <c r="C17" s="17"/>
      <c r="D17" s="58" t="str">
        <f>IF(AND(C5=References!$F$2,Marks!C17=""),"This information is mandatory","")</f>
        <v/>
      </c>
    </row>
    <row r="18" spans="2:4" ht="36" customHeight="1" x14ac:dyDescent="0.25">
      <c r="B18" s="57" t="s">
        <v>144</v>
      </c>
      <c r="C18" s="17"/>
      <c r="D18" s="58" t="str">
        <f>IF(AND(C5=References!$F$2,Marks!C18=""),"This information is mandatory","")</f>
        <v/>
      </c>
    </row>
    <row r="19" spans="2:4" ht="36" customHeight="1" x14ac:dyDescent="0.25">
      <c r="B19" s="57" t="s">
        <v>145</v>
      </c>
      <c r="C19" s="17"/>
      <c r="D19" s="58" t="str">
        <f>IF(AND(C5=References!$F$2,Marks!C19=""),"This information is mandatory","")</f>
        <v/>
      </c>
    </row>
    <row r="20" spans="2:4" ht="36" customHeight="1" x14ac:dyDescent="0.25">
      <c r="B20" s="80" t="s">
        <v>204</v>
      </c>
      <c r="C20" s="81"/>
      <c r="D20" s="82"/>
    </row>
    <row r="21" spans="2:4" ht="36" customHeight="1" x14ac:dyDescent="0.25">
      <c r="B21" s="56" t="s">
        <v>36</v>
      </c>
      <c r="C21" s="17"/>
      <c r="D21" s="58"/>
    </row>
    <row r="22" spans="2:4" ht="36" customHeight="1" x14ac:dyDescent="0.25">
      <c r="B22" s="56" t="s">
        <v>81</v>
      </c>
      <c r="C22" s="17"/>
      <c r="D22" s="58"/>
    </row>
    <row r="23" spans="2:4" ht="36" customHeight="1" x14ac:dyDescent="0.25">
      <c r="B23" s="56" t="s">
        <v>77</v>
      </c>
      <c r="C23" s="17"/>
      <c r="D23" s="58"/>
    </row>
    <row r="24" spans="2:4" ht="36" customHeight="1" x14ac:dyDescent="0.25">
      <c r="B24" s="56" t="s">
        <v>78</v>
      </c>
      <c r="C24" s="17"/>
      <c r="D24" s="58"/>
    </row>
    <row r="25" spans="2:4" ht="36" customHeight="1" x14ac:dyDescent="0.25">
      <c r="B25" s="57" t="s">
        <v>146</v>
      </c>
      <c r="C25" s="17"/>
      <c r="D25" s="58"/>
    </row>
    <row r="26" spans="2:4" ht="36" customHeight="1" x14ac:dyDescent="0.25">
      <c r="B26" s="57" t="s">
        <v>145</v>
      </c>
      <c r="C26" s="17"/>
      <c r="D26" s="58"/>
    </row>
    <row r="27" spans="2:4" ht="36" customHeight="1" x14ac:dyDescent="0.25">
      <c r="B27" s="80" t="s">
        <v>205</v>
      </c>
      <c r="C27" s="81"/>
      <c r="D27" s="82"/>
    </row>
    <row r="28" spans="2:4" ht="36" customHeight="1" x14ac:dyDescent="0.25">
      <c r="B28" s="56" t="s">
        <v>36</v>
      </c>
      <c r="C28" s="17"/>
      <c r="D28" s="58"/>
    </row>
    <row r="29" spans="2:4" ht="36" customHeight="1" x14ac:dyDescent="0.25">
      <c r="B29" s="56" t="s">
        <v>81</v>
      </c>
      <c r="C29" s="17"/>
      <c r="D29" s="58"/>
    </row>
    <row r="30" spans="2:4" ht="36" customHeight="1" x14ac:dyDescent="0.25">
      <c r="B30" s="56" t="s">
        <v>77</v>
      </c>
      <c r="C30" s="17"/>
      <c r="D30" s="58"/>
    </row>
    <row r="31" spans="2:4" ht="36" customHeight="1" x14ac:dyDescent="0.25">
      <c r="B31" s="56" t="s">
        <v>78</v>
      </c>
      <c r="C31" s="17"/>
      <c r="D31" s="58"/>
    </row>
    <row r="32" spans="2:4" ht="36" customHeight="1" x14ac:dyDescent="0.25">
      <c r="B32" s="57" t="s">
        <v>144</v>
      </c>
      <c r="C32" s="17"/>
      <c r="D32" s="58"/>
    </row>
    <row r="33" spans="2:4" ht="36" customHeight="1" x14ac:dyDescent="0.25">
      <c r="B33" s="57" t="s">
        <v>145</v>
      </c>
      <c r="C33" s="17"/>
      <c r="D33" s="58"/>
    </row>
  </sheetData>
  <sheetProtection algorithmName="SHA-512" hashValue="qRwZEIOsAdn9hRTUdsnMdUfvLTrXAox8IlGn+l1ZTALFHVnYVN52UfVGAeMtE90e0TVvBZc9GVK0xXHEFytCJw==" saltValue="RVW46/T6y9AyvhWH26319Q==" spinCount="100000" sheet="1" selectLockedCells="1"/>
  <mergeCells count="6">
    <mergeCell ref="B20:D20"/>
    <mergeCell ref="B27:D27"/>
    <mergeCell ref="B6:D6"/>
    <mergeCell ref="B13:D13"/>
    <mergeCell ref="B2:D2"/>
    <mergeCell ref="B3: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References!$D$1:$D$8</xm:f>
          </x14:formula1>
          <xm:sqref>C4</xm:sqref>
        </x14:dataValidation>
        <x14:dataValidation type="list" allowBlank="1" showInputMessage="1" showErrorMessage="1">
          <x14:formula1>
            <xm:f>References!$F$1:$F$2</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D9"/>
  <sheetViews>
    <sheetView topLeftCell="A7" workbookViewId="0">
      <selection activeCell="C9" sqref="C9"/>
    </sheetView>
  </sheetViews>
  <sheetFormatPr defaultColWidth="10.875" defaultRowHeight="24.95" customHeight="1" x14ac:dyDescent="0.25"/>
  <cols>
    <col min="1" max="1" width="10.875" style="9"/>
    <col min="2" max="2" width="35.125" style="10" customWidth="1"/>
    <col min="3" max="3" width="148.625" style="9" customWidth="1"/>
    <col min="4" max="4" width="24.625" style="20" customWidth="1"/>
    <col min="5" max="16384" width="10.875" style="9"/>
  </cols>
  <sheetData>
    <row r="2" spans="2:4" ht="39.950000000000003" customHeight="1" x14ac:dyDescent="0.25">
      <c r="B2" s="76" t="s">
        <v>211</v>
      </c>
      <c r="C2" s="76"/>
      <c r="D2" s="76"/>
    </row>
    <row r="3" spans="2:4" ht="39.950000000000003" customHeight="1" x14ac:dyDescent="0.25">
      <c r="B3" s="59"/>
      <c r="C3" s="59"/>
      <c r="D3" s="59"/>
    </row>
    <row r="4" spans="2:4" ht="128.1" customHeight="1" x14ac:dyDescent="0.25">
      <c r="B4" s="84" t="s">
        <v>206</v>
      </c>
      <c r="C4" s="85"/>
      <c r="D4" s="86"/>
    </row>
    <row r="5" spans="2:4" ht="399.95" customHeight="1" x14ac:dyDescent="0.25">
      <c r="B5" s="60" t="s">
        <v>177</v>
      </c>
      <c r="C5" s="32"/>
      <c r="D5" s="64" t="str">
        <f>IF(C5="","This information is mandatory",IF(LEN(C5)-LEN(SUBSTITUTE(C5," ",""))&gt;500,"Word limit exceeded - Mandatory limit 500 words",LEN(C5)-LEN(SUBSTITUTE(C5," ",""))))</f>
        <v>This information is mandatory</v>
      </c>
    </row>
    <row r="6" spans="2:4" ht="399.95" customHeight="1" x14ac:dyDescent="0.25">
      <c r="B6" s="61" t="s">
        <v>178</v>
      </c>
      <c r="C6" s="33"/>
      <c r="D6" s="64" t="str">
        <f>IF(C6="","This information is mandatory",IF(LEN(C6)-LEN(SUBSTITUTE(C6," ",""))&gt;500,"Word limit exceeded - Mandatory limit 500 words",LEN(C6)-LEN(SUBSTITUTE(C6," ",""))))</f>
        <v>This information is mandatory</v>
      </c>
    </row>
    <row r="7" spans="2:4" ht="399.95" customHeight="1" x14ac:dyDescent="0.25">
      <c r="B7" s="61" t="s">
        <v>179</v>
      </c>
      <c r="C7" s="33"/>
      <c r="D7" s="64" t="str">
        <f>IF(C7="","This information is mandatory",IF(LEN(C7)-LEN(SUBSTITUTE(C7," ",""))&gt;500,"Word limit exceeded - Mandatory limit 500 words",LEN(C7)-LEN(SUBSTITUTE(C7," ",""))))</f>
        <v>This information is mandatory</v>
      </c>
    </row>
    <row r="8" spans="2:4" ht="399.95" customHeight="1" x14ac:dyDescent="0.25">
      <c r="B8" s="62" t="s">
        <v>180</v>
      </c>
      <c r="C8" s="34"/>
      <c r="D8" s="64" t="str">
        <f>IF(C8="","This information is mandatory",IF(LEN(C8)-LEN(SUBSTITUTE(C8," ",""))&gt;500,"Word limit exceeded - Mandatory limit 500 words",LEN(C8)-LEN(SUBSTITUTE(C8," ",""))))</f>
        <v>This information is mandatory</v>
      </c>
    </row>
    <row r="9" spans="2:4" ht="399.95" customHeight="1" x14ac:dyDescent="0.25">
      <c r="B9" s="63" t="s">
        <v>41</v>
      </c>
      <c r="C9" s="31"/>
      <c r="D9" s="64"/>
    </row>
  </sheetData>
  <sheetProtection algorithmName="SHA-512" hashValue="xbdHwm/34/M5E/Uo1ExI9zyZx4O6P93G9ec9OFRW4MaAxp+vJkYdIxieAMW/JffKl0cHk2Oy3jv/DZxbvxwXcw==" saltValue="FPWew3DYStjflk6q9pZC+Q==" spinCount="100000" sheet="1" selectLockedCells="1"/>
  <mergeCells count="2">
    <mergeCell ref="B4:D4"/>
    <mergeCell ref="B2:D2"/>
  </mergeCells>
  <phoneticPr fontId="11" type="noConversion"/>
  <conditionalFormatting sqref="D5:D1048576">
    <cfRule type="containsText" dxfId="0" priority="1" stopIfTrue="1" operator="containsText" text="exceed">
      <formula>NOT(ISERROR(SEARCH("exceed",D5)))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E1" zoomScale="182" zoomScaleNormal="182" workbookViewId="0">
      <selection activeCell="J7" sqref="J7"/>
    </sheetView>
  </sheetViews>
  <sheetFormatPr defaultColWidth="8.875" defaultRowHeight="15.75" x14ac:dyDescent="0.25"/>
  <cols>
    <col min="1" max="1" width="53.625" bestFit="1" customWidth="1"/>
    <col min="2" max="2" width="43" customWidth="1"/>
    <col min="4" max="4" width="51.5" bestFit="1" customWidth="1"/>
    <col min="5" max="5" width="12.375" bestFit="1" customWidth="1"/>
    <col min="9" max="9" width="9.875" bestFit="1" customWidth="1"/>
  </cols>
  <sheetData>
    <row r="1" spans="1:10" x14ac:dyDescent="0.25">
      <c r="A1" t="s">
        <v>40</v>
      </c>
      <c r="B1" t="s">
        <v>140</v>
      </c>
      <c r="C1" t="s">
        <v>47</v>
      </c>
      <c r="D1" t="s">
        <v>54</v>
      </c>
      <c r="E1" t="s">
        <v>75</v>
      </c>
      <c r="F1" t="s">
        <v>79</v>
      </c>
      <c r="G1" t="s">
        <v>110</v>
      </c>
      <c r="H1" t="s">
        <v>53</v>
      </c>
      <c r="I1" s="21">
        <v>38869</v>
      </c>
      <c r="J1" t="s">
        <v>213</v>
      </c>
    </row>
    <row r="2" spans="1:10" x14ac:dyDescent="0.25">
      <c r="A2" t="s">
        <v>151</v>
      </c>
      <c r="B2" t="s">
        <v>141</v>
      </c>
      <c r="C2" t="s">
        <v>48</v>
      </c>
      <c r="D2" t="s">
        <v>55</v>
      </c>
      <c r="E2" t="s">
        <v>76</v>
      </c>
      <c r="F2" t="s">
        <v>80</v>
      </c>
      <c r="G2" t="s">
        <v>111</v>
      </c>
      <c r="H2" t="s">
        <v>127</v>
      </c>
      <c r="I2" s="21">
        <v>39873</v>
      </c>
      <c r="J2" t="s">
        <v>214</v>
      </c>
    </row>
    <row r="3" spans="1:10" x14ac:dyDescent="0.25">
      <c r="A3" t="s">
        <v>152</v>
      </c>
      <c r="B3" t="s">
        <v>44</v>
      </c>
      <c r="D3" t="s">
        <v>56</v>
      </c>
      <c r="G3" t="s">
        <v>112</v>
      </c>
      <c r="H3" t="s">
        <v>61</v>
      </c>
      <c r="J3" t="s">
        <v>215</v>
      </c>
    </row>
    <row r="4" spans="1:10" x14ac:dyDescent="0.25">
      <c r="A4" t="s">
        <v>153</v>
      </c>
      <c r="B4" t="s">
        <v>45</v>
      </c>
      <c r="D4" t="s">
        <v>57</v>
      </c>
      <c r="J4" t="s">
        <v>216</v>
      </c>
    </row>
    <row r="5" spans="1:10" x14ac:dyDescent="0.25">
      <c r="A5" t="s">
        <v>154</v>
      </c>
      <c r="B5" t="s">
        <v>142</v>
      </c>
      <c r="D5" t="s">
        <v>58</v>
      </c>
      <c r="J5" t="s">
        <v>217</v>
      </c>
    </row>
    <row r="6" spans="1:10" x14ac:dyDescent="0.25">
      <c r="A6" t="s">
        <v>155</v>
      </c>
      <c r="B6" t="s">
        <v>143</v>
      </c>
      <c r="D6" t="s">
        <v>59</v>
      </c>
      <c r="J6" t="s">
        <v>61</v>
      </c>
    </row>
    <row r="7" spans="1:10" x14ac:dyDescent="0.25">
      <c r="A7" t="s">
        <v>156</v>
      </c>
      <c r="B7" t="s">
        <v>46</v>
      </c>
      <c r="D7" t="s">
        <v>60</v>
      </c>
    </row>
    <row r="8" spans="1:10" x14ac:dyDescent="0.25">
      <c r="A8" t="s">
        <v>157</v>
      </c>
      <c r="D8" t="s">
        <v>61</v>
      </c>
    </row>
    <row r="9" spans="1:10" x14ac:dyDescent="0.25">
      <c r="A9" t="s">
        <v>158</v>
      </c>
    </row>
    <row r="10" spans="1:10" x14ac:dyDescent="0.25">
      <c r="A10" t="s">
        <v>159</v>
      </c>
    </row>
    <row r="11" spans="1:10" x14ac:dyDescent="0.25">
      <c r="A11" t="s">
        <v>160</v>
      </c>
    </row>
    <row r="12" spans="1:10" x14ac:dyDescent="0.25">
      <c r="A12" t="s">
        <v>161</v>
      </c>
    </row>
    <row r="13" spans="1:10" x14ac:dyDescent="0.25">
      <c r="A13" t="s">
        <v>162</v>
      </c>
    </row>
    <row r="14" spans="1:10" x14ac:dyDescent="0.25">
      <c r="A14" t="s">
        <v>163</v>
      </c>
    </row>
    <row r="15" spans="1:10" x14ac:dyDescent="0.25">
      <c r="A15" t="s">
        <v>164</v>
      </c>
    </row>
    <row r="16" spans="1:10" x14ac:dyDescent="0.25">
      <c r="A16" t="s">
        <v>165</v>
      </c>
    </row>
    <row r="17" spans="1:1" x14ac:dyDescent="0.25">
      <c r="A17" t="s">
        <v>166</v>
      </c>
    </row>
    <row r="18" spans="1:1" x14ac:dyDescent="0.25">
      <c r="A18" t="s">
        <v>167</v>
      </c>
    </row>
    <row r="19" spans="1:1" x14ac:dyDescent="0.25">
      <c r="A19" t="s">
        <v>168</v>
      </c>
    </row>
  </sheetData>
  <sheetProtection algorithmName="SHA-512" hashValue="N41REDb42Q9D6A5PA6FxMIr/aDWh/psJxQ3VP8+5mGINMZgy8bd2y7VzBY75lC732BJBP6VAbWFvIIcaKMt0bA==" saltValue="53FZwg7A2XfTUUbrUs7Eu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Summary</vt:lpstr>
      <vt:lpstr>Personal Details</vt:lpstr>
      <vt:lpstr>Parent or Guardian Consent</vt:lpstr>
      <vt:lpstr>Questionnaire</vt:lpstr>
      <vt:lpstr>School Information</vt:lpstr>
      <vt:lpstr>Marks</vt:lpstr>
      <vt:lpstr>Assignments</vt:lpstr>
      <vt:lpstr>References</vt:lpstr>
      <vt:lpstr>date_of_birth</vt:lpstr>
      <vt:lpstr>email_id</vt:lpstr>
      <vt:lpstr>first_name</vt:lpstr>
      <vt:lpstr>gender</vt:lpstr>
      <vt:lpstr>last_name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 f26</cp:lastModifiedBy>
  <dcterms:created xsi:type="dcterms:W3CDTF">2023-05-03T10:33:17Z</dcterms:created>
  <dcterms:modified xsi:type="dcterms:W3CDTF">2023-09-19T05:45:48Z</dcterms:modified>
</cp:coreProperties>
</file>